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50" activeTab="0"/>
  </bookViews>
  <sheets>
    <sheet name="Level-1 Wetland Metrics" sheetId="1" r:id="rId1"/>
  </sheets>
  <definedNames/>
  <calcPr fullCalcOnLoad="1"/>
</workbook>
</file>

<file path=xl/comments1.xml><?xml version="1.0" encoding="utf-8"?>
<comments xmlns="http://schemas.openxmlformats.org/spreadsheetml/2006/main">
  <authors>
    <author>WVDEP</author>
    <author>Tim and Michelle</author>
  </authors>
  <commentList>
    <comment ref="D2" authorId="0">
      <text>
        <r>
          <rPr>
            <sz val="9"/>
            <rFont val="Arial Narrow"/>
            <family val="2"/>
          </rPr>
          <t xml:space="preserve">In the cells below enter </t>
        </r>
        <r>
          <rPr>
            <b/>
            <sz val="9"/>
            <rFont val="Arial Narrow"/>
            <family val="2"/>
          </rPr>
          <t>6</t>
        </r>
        <r>
          <rPr>
            <sz val="9"/>
            <rFont val="Arial Narrow"/>
            <family val="2"/>
          </rPr>
          <t xml:space="preserve">, </t>
        </r>
        <r>
          <rPr>
            <b/>
            <sz val="9"/>
            <rFont val="Arial Narrow"/>
            <family val="2"/>
          </rPr>
          <t>3</t>
        </r>
        <r>
          <rPr>
            <sz val="9"/>
            <rFont val="Arial Narrow"/>
            <family val="2"/>
          </rPr>
          <t xml:space="preserve">, or </t>
        </r>
        <r>
          <rPr>
            <b/>
            <sz val="9"/>
            <rFont val="Arial Narrow"/>
            <family val="2"/>
          </rPr>
          <t xml:space="preserve">1 </t>
        </r>
        <r>
          <rPr>
            <sz val="9"/>
            <rFont val="Arial Narrow"/>
            <family val="2"/>
          </rPr>
          <t>based upon your abundance raing.  You can also enter actual counts in these cells.</t>
        </r>
      </text>
    </comment>
    <comment ref="E2" authorId="0">
      <text>
        <r>
          <rPr>
            <sz val="9"/>
            <rFont val="Arial Narrow"/>
            <family val="2"/>
          </rPr>
          <t>Enter the number of</t>
        </r>
        <r>
          <rPr>
            <b/>
            <sz val="9"/>
            <rFont val="Arial Narrow"/>
            <family val="2"/>
          </rPr>
          <t xml:space="preserve"> kinds</t>
        </r>
        <r>
          <rPr>
            <sz val="9"/>
            <rFont val="Arial Narrow"/>
            <family val="2"/>
          </rPr>
          <t xml:space="preserve"> (families) in the cells below.  </t>
        </r>
        <r>
          <rPr>
            <u val="single"/>
            <sz val="9"/>
            <rFont val="Arial Narrow"/>
            <family val="2"/>
          </rPr>
          <t>Note</t>
        </r>
        <r>
          <rPr>
            <sz val="9"/>
            <rFont val="Arial Narrow"/>
            <family val="2"/>
          </rPr>
          <t>: The yellow cells indicate that multiple kinds are possible.  There are minimum and maximum value limits set for all cells.  You will receive an error message if you enter a value greater than what's expected.</t>
        </r>
      </text>
    </comment>
    <comment ref="F2" authorId="1">
      <text>
        <r>
          <rPr>
            <sz val="8"/>
            <rFont val="Arial Narrow"/>
            <family val="2"/>
          </rPr>
          <t>Tolerance value</t>
        </r>
      </text>
    </comment>
    <comment ref="G2" authorId="1">
      <text>
        <r>
          <rPr>
            <sz val="8"/>
            <rFont val="Arial Narrow"/>
            <family val="2"/>
          </rPr>
          <t>Tolerance score</t>
        </r>
      </text>
    </comment>
  </commentList>
</comments>
</file>

<file path=xl/sharedStrings.xml><?xml version="1.0" encoding="utf-8"?>
<sst xmlns="http://schemas.openxmlformats.org/spreadsheetml/2006/main" count="101" uniqueCount="95">
  <si>
    <t>Abundance</t>
  </si>
  <si>
    <t>Kinds</t>
  </si>
  <si>
    <t>TV</t>
  </si>
  <si>
    <t>TS</t>
  </si>
  <si>
    <t xml:space="preserve"> Ephemeroptera</t>
  </si>
  <si>
    <t>Mayflies</t>
  </si>
  <si>
    <t xml:space="preserve"> Plecoptera</t>
  </si>
  <si>
    <t>Stoneflies</t>
  </si>
  <si>
    <t xml:space="preserve"> Trichoptera</t>
  </si>
  <si>
    <t>Case-building caddisflies</t>
  </si>
  <si>
    <t>Net-spinning caddisflies</t>
  </si>
  <si>
    <t xml:space="preserve"> Hydropsychidae</t>
  </si>
  <si>
    <t>Common netspinner</t>
  </si>
  <si>
    <t xml:space="preserve"> Anisoptera</t>
  </si>
  <si>
    <t>Dragonflies</t>
  </si>
  <si>
    <t xml:space="preserve"> Zygoptera</t>
  </si>
  <si>
    <t>Damselflies</t>
  </si>
  <si>
    <t xml:space="preserve"> Elmidae</t>
  </si>
  <si>
    <t>Riffle beetle</t>
  </si>
  <si>
    <t xml:space="preserve"> Psephenidae</t>
  </si>
  <si>
    <t>Water penny</t>
  </si>
  <si>
    <t>Other aquatic beetles</t>
  </si>
  <si>
    <t xml:space="preserve"> Corydalidae</t>
  </si>
  <si>
    <t>Fishfly/Hellgrammite</t>
  </si>
  <si>
    <t xml:space="preserve"> Sialidae</t>
  </si>
  <si>
    <t>Alderfly</t>
  </si>
  <si>
    <t xml:space="preserve"> Chironomidae</t>
  </si>
  <si>
    <t>Non-biting midges</t>
  </si>
  <si>
    <t xml:space="preserve"> Simuliidae</t>
  </si>
  <si>
    <t>Black fly</t>
  </si>
  <si>
    <t xml:space="preserve"> Tipulidae</t>
  </si>
  <si>
    <t>Crane fly</t>
  </si>
  <si>
    <t xml:space="preserve"> Athericidae</t>
  </si>
  <si>
    <t>Watersnipe fly</t>
  </si>
  <si>
    <t xml:space="preserve"> Diptera (other)</t>
  </si>
  <si>
    <t>Other true flies</t>
  </si>
  <si>
    <t>Crayfish</t>
  </si>
  <si>
    <t>Aquatic sowbug</t>
  </si>
  <si>
    <t>Scud/Sideswimmer</t>
  </si>
  <si>
    <t xml:space="preserve"> Veneroida</t>
  </si>
  <si>
    <t>Clams</t>
  </si>
  <si>
    <t xml:space="preserve"> Unionidae</t>
  </si>
  <si>
    <t>Mussel</t>
  </si>
  <si>
    <t xml:space="preserve"> Prosobranchia</t>
  </si>
  <si>
    <t>Operculate snails</t>
  </si>
  <si>
    <t xml:space="preserve"> Pulmonata</t>
  </si>
  <si>
    <t>Non-operculate snails</t>
  </si>
  <si>
    <t xml:space="preserve"> Oligochaeta</t>
  </si>
  <si>
    <t>Aquatic worms</t>
  </si>
  <si>
    <t xml:space="preserve"> Hirudinea</t>
  </si>
  <si>
    <t>Leeches</t>
  </si>
  <si>
    <t xml:space="preserve"> Turbellaria</t>
  </si>
  <si>
    <t>Flatworms</t>
  </si>
  <si>
    <t>Metrics</t>
  </si>
  <si>
    <t>Calculated</t>
  </si>
  <si>
    <t>Point</t>
  </si>
  <si>
    <t>Total Taxa</t>
  </si>
  <si>
    <t>Biotic Index</t>
  </si>
  <si>
    <t>Values</t>
  </si>
  <si>
    <t>Water mite</t>
  </si>
  <si>
    <t>Total TS</t>
  </si>
  <si>
    <t xml:space="preserve"> Coleoptera</t>
  </si>
  <si>
    <t>True bugs</t>
  </si>
  <si>
    <t>Springtails</t>
  </si>
  <si>
    <t>Free-living caddisfly</t>
  </si>
  <si>
    <t>Totals</t>
  </si>
  <si>
    <t>Comments:</t>
  </si>
  <si>
    <t>Insect groups</t>
  </si>
  <si>
    <t>Non-insect groups</t>
  </si>
  <si>
    <t xml:space="preserve"> Hydrachnida</t>
  </si>
  <si>
    <t xml:space="preserve"> Rhyacophilidae</t>
  </si>
  <si>
    <t xml:space="preserve"> Hemiptera</t>
  </si>
  <si>
    <t xml:space="preserve"> Collembola</t>
  </si>
  <si>
    <t>Metric Point Scale</t>
  </si>
  <si>
    <t>&gt; 18</t>
  </si>
  <si>
    <t>18 - 15</t>
  </si>
  <si>
    <t>14 - 11</t>
  </si>
  <si>
    <t>10 - 7</t>
  </si>
  <si>
    <t>&lt; 7</t>
  </si>
  <si>
    <t>&gt; 10</t>
  </si>
  <si>
    <t>10 - 8</t>
  </si>
  <si>
    <t>7 - 5</t>
  </si>
  <si>
    <t>4 - 2</t>
  </si>
  <si>
    <t>&lt; 2</t>
  </si>
  <si>
    <t>Stream Score</t>
  </si>
  <si>
    <t xml:space="preserve">Integrity Rating  </t>
  </si>
  <si>
    <t xml:space="preserve"> Asellidae</t>
  </si>
  <si>
    <t xml:space="preserve"> Gammaridae</t>
  </si>
  <si>
    <t xml:space="preserve"> Cambaridae</t>
  </si>
  <si>
    <t>CEOT Taxa</t>
  </si>
  <si>
    <t>&lt; 4.0</t>
  </si>
  <si>
    <t>4.0 - 5.2</t>
  </si>
  <si>
    <t>5.3 - 6.5</t>
  </si>
  <si>
    <t>6.6 - 7.8</t>
  </si>
  <si>
    <t>&gt; 7.8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</si>
</sst>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[$-409]h:mm:ss\ AM/PM"/>
    <numFmt numFmtId="172" formatCode="h:mm:ss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10"/>
      <color indexed="12"/>
      <name val="Calibri"/>
      <family val="2"/>
    </font>
    <font>
      <b/>
      <u val="single"/>
      <sz val="9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24" fillId="7" borderId="11" xfId="0" applyFont="1" applyFill="1" applyBorder="1" applyAlignment="1">
      <alignment/>
    </xf>
    <xf numFmtId="0" fontId="24" fillId="7" borderId="12" xfId="0" applyFont="1" applyFill="1" applyBorder="1" applyAlignment="1">
      <alignment vertical="center"/>
    </xf>
    <xf numFmtId="1" fontId="24" fillId="34" borderId="10" xfId="0" applyNumberFormat="1" applyFont="1" applyFill="1" applyBorder="1" applyAlignment="1" applyProtection="1">
      <alignment horizontal="center" vertical="center"/>
      <protection locked="0"/>
    </xf>
    <xf numFmtId="1" fontId="24" fillId="35" borderId="10" xfId="0" applyNumberFormat="1" applyFont="1" applyFill="1" applyBorder="1" applyAlignment="1" applyProtection="1">
      <alignment horizontal="center" vertical="center"/>
      <protection locked="0"/>
    </xf>
    <xf numFmtId="1" fontId="24" fillId="33" borderId="10" xfId="0" applyNumberFormat="1" applyFont="1" applyFill="1" applyBorder="1" applyAlignment="1">
      <alignment horizontal="center"/>
    </xf>
    <xf numFmtId="0" fontId="24" fillId="7" borderId="13" xfId="0" applyFont="1" applyFill="1" applyBorder="1" applyAlignment="1">
      <alignment vertical="center"/>
    </xf>
    <xf numFmtId="0" fontId="24" fillId="7" borderId="14" xfId="0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left"/>
    </xf>
    <xf numFmtId="0" fontId="24" fillId="7" borderId="12" xfId="0" applyFont="1" applyFill="1" applyBorder="1" applyAlignment="1">
      <alignment horizontal="left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5" borderId="10" xfId="0" applyFont="1" applyFill="1" applyBorder="1" applyAlignment="1" applyProtection="1">
      <alignment horizontal="center" vertical="center"/>
      <protection locked="0"/>
    </xf>
    <xf numFmtId="0" fontId="24" fillId="37" borderId="10" xfId="0" applyFont="1" applyFill="1" applyBorder="1" applyAlignment="1" applyProtection="1">
      <alignment horizontal="center" vertical="center"/>
      <protection locked="0"/>
    </xf>
    <xf numFmtId="1" fontId="24" fillId="33" borderId="10" xfId="0" applyNumberFormat="1" applyFont="1" applyFill="1" applyBorder="1" applyAlignment="1">
      <alignment horizontal="center" vertical="center"/>
    </xf>
    <xf numFmtId="0" fontId="24" fillId="38" borderId="15" xfId="0" applyFont="1" applyFill="1" applyBorder="1" applyAlignment="1">
      <alignment horizontal="center"/>
    </xf>
    <xf numFmtId="0" fontId="24" fillId="38" borderId="16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/>
    </xf>
    <xf numFmtId="1" fontId="24" fillId="34" borderId="10" xfId="0" applyNumberFormat="1" applyFont="1" applyFill="1" applyBorder="1" applyAlignment="1">
      <alignment horizontal="center"/>
    </xf>
    <xf numFmtId="1" fontId="24" fillId="34" borderId="10" xfId="0" applyNumberFormat="1" applyFont="1" applyFill="1" applyBorder="1" applyAlignment="1" applyProtection="1">
      <alignment horizontal="center"/>
      <protection/>
    </xf>
    <xf numFmtId="2" fontId="24" fillId="34" borderId="10" xfId="0" applyNumberFormat="1" applyFont="1" applyFill="1" applyBorder="1" applyAlignment="1">
      <alignment horizontal="center"/>
    </xf>
    <xf numFmtId="0" fontId="24" fillId="39" borderId="10" xfId="0" applyFont="1" applyFill="1" applyBorder="1" applyAlignment="1" applyProtection="1">
      <alignment horizontal="center" vertical="center"/>
      <protection locked="0"/>
    </xf>
    <xf numFmtId="0" fontId="25" fillId="40" borderId="16" xfId="0" applyFont="1" applyFill="1" applyBorder="1" applyAlignment="1">
      <alignment horizontal="center"/>
    </xf>
    <xf numFmtId="0" fontId="25" fillId="38" borderId="16" xfId="0" applyFont="1" applyFill="1" applyBorder="1" applyAlignment="1">
      <alignment horizontal="center"/>
    </xf>
    <xf numFmtId="49" fontId="24" fillId="38" borderId="10" xfId="0" applyNumberFormat="1" applyFont="1" applyFill="1" applyBorder="1" applyAlignment="1">
      <alignment horizontal="center"/>
    </xf>
    <xf numFmtId="0" fontId="26" fillId="0" borderId="0" xfId="53" applyFont="1" applyAlignment="1" applyProtection="1">
      <alignment/>
      <protection/>
    </xf>
    <xf numFmtId="0" fontId="25" fillId="40" borderId="10" xfId="0" applyFont="1" applyFill="1" applyBorder="1" applyAlignment="1">
      <alignment horizontal="center"/>
    </xf>
    <xf numFmtId="0" fontId="24" fillId="40" borderId="10" xfId="0" applyFont="1" applyFill="1" applyBorder="1" applyAlignment="1">
      <alignment horizontal="center"/>
    </xf>
    <xf numFmtId="1" fontId="25" fillId="39" borderId="15" xfId="0" applyNumberFormat="1" applyFont="1" applyFill="1" applyBorder="1" applyAlignment="1">
      <alignment horizontal="center" vertical="center"/>
    </xf>
    <xf numFmtId="1" fontId="25" fillId="39" borderId="16" xfId="0" applyNumberFormat="1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/>
    </xf>
    <xf numFmtId="0" fontId="24" fillId="38" borderId="18" xfId="0" applyFont="1" applyFill="1" applyBorder="1" applyAlignment="1">
      <alignment horizontal="center" vertical="center"/>
    </xf>
    <xf numFmtId="0" fontId="24" fillId="38" borderId="19" xfId="0" applyFont="1" applyFill="1" applyBorder="1" applyAlignment="1">
      <alignment horizontal="center" vertical="center"/>
    </xf>
    <xf numFmtId="0" fontId="24" fillId="38" borderId="2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0" fontId="25" fillId="36" borderId="13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right"/>
    </xf>
    <xf numFmtId="0" fontId="25" fillId="33" borderId="13" xfId="0" applyFont="1" applyFill="1" applyBorder="1" applyAlignment="1">
      <alignment horizontal="right"/>
    </xf>
    <xf numFmtId="1" fontId="24" fillId="33" borderId="11" xfId="0" applyNumberFormat="1" applyFont="1" applyFill="1" applyBorder="1" applyAlignment="1">
      <alignment horizontal="center"/>
    </xf>
    <xf numFmtId="1" fontId="24" fillId="33" borderId="14" xfId="0" applyNumberFormat="1" applyFont="1" applyFill="1" applyBorder="1" applyAlignment="1">
      <alignment horizontal="center"/>
    </xf>
    <xf numFmtId="49" fontId="24" fillId="7" borderId="11" xfId="0" applyNumberFormat="1" applyFont="1" applyFill="1" applyBorder="1" applyAlignment="1" applyProtection="1">
      <alignment horizontal="left"/>
      <protection/>
    </xf>
    <xf numFmtId="49" fontId="24" fillId="7" borderId="13" xfId="0" applyNumberFormat="1" applyFont="1" applyFill="1" applyBorder="1" applyAlignment="1" applyProtection="1">
      <alignment horizontal="left"/>
      <protection/>
    </xf>
    <xf numFmtId="0" fontId="27" fillId="38" borderId="15" xfId="53" applyFont="1" applyFill="1" applyBorder="1" applyAlignment="1" applyProtection="1">
      <alignment horizontal="center" vertical="center" wrapText="1"/>
      <protection/>
    </xf>
    <xf numFmtId="0" fontId="27" fillId="38" borderId="16" xfId="53" applyFont="1" applyFill="1" applyBorder="1" applyAlignment="1" applyProtection="1">
      <alignment horizontal="center" vertical="center" wrapText="1"/>
      <protection/>
    </xf>
    <xf numFmtId="0" fontId="24" fillId="33" borderId="11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2" fontId="24" fillId="0" borderId="17" xfId="0" applyNumberFormat="1" applyFont="1" applyBorder="1" applyAlignment="1" applyProtection="1">
      <alignment horizontal="left" vertical="top" wrapText="1"/>
      <protection locked="0"/>
    </xf>
    <xf numFmtId="2" fontId="24" fillId="0" borderId="14" xfId="0" applyNumberFormat="1" applyFont="1" applyBorder="1" applyAlignment="1" applyProtection="1">
      <alignment horizontal="left" vertical="top" wrapText="1"/>
      <protection locked="0"/>
    </xf>
    <xf numFmtId="2" fontId="24" fillId="0" borderId="22" xfId="0" applyNumberFormat="1" applyFont="1" applyBorder="1" applyAlignment="1" applyProtection="1">
      <alignment horizontal="left" vertical="top" wrapText="1"/>
      <protection locked="0"/>
    </xf>
    <xf numFmtId="2" fontId="24" fillId="0" borderId="23" xfId="0" applyNumberFormat="1" applyFont="1" applyBorder="1" applyAlignment="1" applyProtection="1">
      <alignment horizontal="left" vertical="top" wrapText="1"/>
      <protection locked="0"/>
    </xf>
    <xf numFmtId="2" fontId="24" fillId="0" borderId="19" xfId="0" applyNumberFormat="1" applyFont="1" applyBorder="1" applyAlignment="1" applyProtection="1">
      <alignment horizontal="left" vertical="top" wrapText="1"/>
      <protection locked="0"/>
    </xf>
    <xf numFmtId="2" fontId="24" fillId="0" borderId="12" xfId="0" applyNumberFormat="1" applyFont="1" applyBorder="1" applyAlignment="1" applyProtection="1">
      <alignment horizontal="left" vertical="top" wrapText="1"/>
      <protection locked="0"/>
    </xf>
    <xf numFmtId="0" fontId="25" fillId="38" borderId="17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center" vertical="center"/>
    </xf>
    <xf numFmtId="0" fontId="25" fillId="38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owow/monitoring/volunteer/stream/108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="90" zoomScaleNormal="90" zoomScalePageLayoutView="0" workbookViewId="0" topLeftCell="A3">
      <selection activeCell="D28" sqref="D28:E33"/>
    </sheetView>
  </sheetViews>
  <sheetFormatPr defaultColWidth="9.140625" defaultRowHeight="12.75"/>
  <cols>
    <col min="1" max="1" width="2.7109375" style="1" customWidth="1"/>
    <col min="2" max="2" width="13.8515625" style="1" bestFit="1" customWidth="1"/>
    <col min="3" max="3" width="21.421875" style="1" bestFit="1" customWidth="1"/>
    <col min="4" max="11" width="10.28125" style="1" customWidth="1"/>
    <col min="12" max="16384" width="9.140625" style="1" customWidth="1"/>
  </cols>
  <sheetData>
    <row r="1" ht="4.5" customHeight="1"/>
    <row r="2" spans="2:7" ht="12">
      <c r="B2" s="43" t="s">
        <v>67</v>
      </c>
      <c r="C2" s="44"/>
      <c r="D2" s="2" t="s">
        <v>0</v>
      </c>
      <c r="E2" s="2" t="s">
        <v>1</v>
      </c>
      <c r="F2" s="3" t="s">
        <v>2</v>
      </c>
      <c r="G2" s="3" t="s">
        <v>3</v>
      </c>
    </row>
    <row r="3" spans="2:7" ht="12">
      <c r="B3" s="4" t="s">
        <v>4</v>
      </c>
      <c r="C3" s="5" t="s">
        <v>5</v>
      </c>
      <c r="D3" s="6"/>
      <c r="E3" s="7"/>
      <c r="F3" s="8">
        <v>3</v>
      </c>
      <c r="G3" s="8">
        <f>D3*F3</f>
        <v>0</v>
      </c>
    </row>
    <row r="4" spans="2:7" ht="12">
      <c r="B4" s="4" t="s">
        <v>6</v>
      </c>
      <c r="C4" s="9" t="s">
        <v>7</v>
      </c>
      <c r="D4" s="6"/>
      <c r="E4" s="7"/>
      <c r="F4" s="8">
        <v>2</v>
      </c>
      <c r="G4" s="8">
        <f aca="true" t="shared" si="0" ref="G4:G34">D4*F4</f>
        <v>0</v>
      </c>
    </row>
    <row r="5" spans="2:7" ht="12">
      <c r="B5" s="4" t="s">
        <v>8</v>
      </c>
      <c r="C5" s="9" t="s">
        <v>9</v>
      </c>
      <c r="D5" s="6"/>
      <c r="E5" s="7"/>
      <c r="F5" s="8">
        <v>3</v>
      </c>
      <c r="G5" s="8">
        <f t="shared" si="0"/>
        <v>0</v>
      </c>
    </row>
    <row r="6" spans="2:7" ht="12">
      <c r="B6" s="4" t="s">
        <v>8</v>
      </c>
      <c r="C6" s="9" t="s">
        <v>10</v>
      </c>
      <c r="D6" s="6"/>
      <c r="E6" s="7"/>
      <c r="F6" s="8">
        <v>4</v>
      </c>
      <c r="G6" s="8">
        <f t="shared" si="0"/>
        <v>0</v>
      </c>
    </row>
    <row r="7" spans="2:7" ht="12">
      <c r="B7" s="4" t="s">
        <v>70</v>
      </c>
      <c r="C7" s="9" t="s">
        <v>64</v>
      </c>
      <c r="D7" s="6"/>
      <c r="E7" s="7"/>
      <c r="F7" s="8">
        <v>3</v>
      </c>
      <c r="G7" s="8">
        <f t="shared" si="0"/>
        <v>0</v>
      </c>
    </row>
    <row r="8" spans="2:7" ht="12">
      <c r="B8" s="4" t="s">
        <v>11</v>
      </c>
      <c r="C8" s="9" t="s">
        <v>12</v>
      </c>
      <c r="D8" s="6"/>
      <c r="E8" s="6"/>
      <c r="F8" s="8">
        <v>5</v>
      </c>
      <c r="G8" s="8">
        <f t="shared" si="0"/>
        <v>0</v>
      </c>
    </row>
    <row r="9" spans="2:7" ht="12">
      <c r="B9" s="4" t="s">
        <v>13</v>
      </c>
      <c r="C9" s="9" t="s">
        <v>14</v>
      </c>
      <c r="D9" s="6"/>
      <c r="E9" s="7"/>
      <c r="F9" s="8">
        <v>4</v>
      </c>
      <c r="G9" s="8">
        <f t="shared" si="0"/>
        <v>0</v>
      </c>
    </row>
    <row r="10" spans="2:7" ht="12">
      <c r="B10" s="4" t="s">
        <v>15</v>
      </c>
      <c r="C10" s="9" t="s">
        <v>16</v>
      </c>
      <c r="D10" s="6"/>
      <c r="E10" s="7"/>
      <c r="F10" s="8">
        <v>7</v>
      </c>
      <c r="G10" s="8">
        <f t="shared" si="0"/>
        <v>0</v>
      </c>
    </row>
    <row r="11" spans="2:7" ht="12">
      <c r="B11" s="4" t="s">
        <v>17</v>
      </c>
      <c r="C11" s="9" t="s">
        <v>18</v>
      </c>
      <c r="D11" s="6"/>
      <c r="E11" s="6"/>
      <c r="F11" s="8">
        <v>4</v>
      </c>
      <c r="G11" s="8">
        <f t="shared" si="0"/>
        <v>0</v>
      </c>
    </row>
    <row r="12" spans="2:7" ht="12">
      <c r="B12" s="4" t="s">
        <v>19</v>
      </c>
      <c r="C12" s="9" t="s">
        <v>20</v>
      </c>
      <c r="D12" s="6"/>
      <c r="E12" s="6"/>
      <c r="F12" s="8">
        <v>3</v>
      </c>
      <c r="G12" s="8">
        <f t="shared" si="0"/>
        <v>0</v>
      </c>
    </row>
    <row r="13" spans="2:7" ht="12">
      <c r="B13" s="4" t="s">
        <v>61</v>
      </c>
      <c r="C13" s="9" t="s">
        <v>21</v>
      </c>
      <c r="D13" s="6"/>
      <c r="E13" s="7"/>
      <c r="F13" s="8">
        <v>6</v>
      </c>
      <c r="G13" s="8">
        <f t="shared" si="0"/>
        <v>0</v>
      </c>
    </row>
    <row r="14" spans="2:7" ht="12">
      <c r="B14" s="4" t="s">
        <v>71</v>
      </c>
      <c r="C14" s="9" t="s">
        <v>62</v>
      </c>
      <c r="D14" s="6"/>
      <c r="E14" s="7"/>
      <c r="F14" s="8">
        <v>8</v>
      </c>
      <c r="G14" s="8">
        <f t="shared" si="0"/>
        <v>0</v>
      </c>
    </row>
    <row r="15" spans="2:7" ht="12">
      <c r="B15" s="4" t="s">
        <v>22</v>
      </c>
      <c r="C15" s="9" t="s">
        <v>23</v>
      </c>
      <c r="D15" s="6"/>
      <c r="E15" s="6"/>
      <c r="F15" s="8">
        <v>3</v>
      </c>
      <c r="G15" s="8">
        <f t="shared" si="0"/>
        <v>0</v>
      </c>
    </row>
    <row r="16" spans="2:7" ht="12">
      <c r="B16" s="4" t="s">
        <v>24</v>
      </c>
      <c r="C16" s="9" t="s">
        <v>25</v>
      </c>
      <c r="D16" s="6"/>
      <c r="E16" s="6"/>
      <c r="F16" s="8">
        <v>6</v>
      </c>
      <c r="G16" s="8">
        <f t="shared" si="0"/>
        <v>0</v>
      </c>
    </row>
    <row r="17" spans="2:7" ht="12">
      <c r="B17" s="4" t="s">
        <v>72</v>
      </c>
      <c r="C17" s="9" t="s">
        <v>63</v>
      </c>
      <c r="D17" s="6"/>
      <c r="E17" s="6"/>
      <c r="F17" s="8">
        <v>6</v>
      </c>
      <c r="G17" s="8">
        <f t="shared" si="0"/>
        <v>0</v>
      </c>
    </row>
    <row r="18" spans="2:7" ht="12">
      <c r="B18" s="4" t="s">
        <v>26</v>
      </c>
      <c r="C18" s="9" t="s">
        <v>27</v>
      </c>
      <c r="D18" s="6"/>
      <c r="E18" s="6"/>
      <c r="F18" s="8">
        <v>9</v>
      </c>
      <c r="G18" s="8">
        <f t="shared" si="0"/>
        <v>0</v>
      </c>
    </row>
    <row r="19" spans="2:7" ht="12">
      <c r="B19" s="4" t="s">
        <v>28</v>
      </c>
      <c r="C19" s="9" t="s">
        <v>29</v>
      </c>
      <c r="D19" s="6"/>
      <c r="E19" s="6"/>
      <c r="F19" s="8">
        <v>6</v>
      </c>
      <c r="G19" s="8">
        <f t="shared" si="0"/>
        <v>0</v>
      </c>
    </row>
    <row r="20" spans="2:7" ht="12">
      <c r="B20" s="4" t="s">
        <v>30</v>
      </c>
      <c r="C20" s="9" t="s">
        <v>31</v>
      </c>
      <c r="D20" s="6"/>
      <c r="E20" s="6"/>
      <c r="F20" s="8">
        <v>5</v>
      </c>
      <c r="G20" s="8">
        <f t="shared" si="0"/>
        <v>0</v>
      </c>
    </row>
    <row r="21" spans="2:7" ht="12">
      <c r="B21" s="4" t="s">
        <v>32</v>
      </c>
      <c r="C21" s="9" t="s">
        <v>33</v>
      </c>
      <c r="D21" s="6"/>
      <c r="E21" s="6"/>
      <c r="F21" s="8">
        <v>3</v>
      </c>
      <c r="G21" s="8">
        <f t="shared" si="0"/>
        <v>0</v>
      </c>
    </row>
    <row r="22" spans="2:7" ht="12">
      <c r="B22" s="4" t="s">
        <v>34</v>
      </c>
      <c r="C22" s="10" t="s">
        <v>35</v>
      </c>
      <c r="D22" s="6"/>
      <c r="E22" s="7"/>
      <c r="F22" s="8">
        <v>7</v>
      </c>
      <c r="G22" s="8">
        <f t="shared" si="0"/>
        <v>0</v>
      </c>
    </row>
    <row r="23" spans="2:7" ht="12">
      <c r="B23" s="45" t="s">
        <v>68</v>
      </c>
      <c r="C23" s="46"/>
      <c r="D23" s="11" t="s">
        <v>0</v>
      </c>
      <c r="E23" s="11" t="s">
        <v>1</v>
      </c>
      <c r="F23" s="3" t="s">
        <v>2</v>
      </c>
      <c r="G23" s="3" t="s">
        <v>3</v>
      </c>
    </row>
    <row r="24" spans="2:7" ht="12">
      <c r="B24" s="12" t="s">
        <v>69</v>
      </c>
      <c r="C24" s="13" t="s">
        <v>59</v>
      </c>
      <c r="D24" s="14"/>
      <c r="E24" s="14"/>
      <c r="F24" s="3">
        <v>6</v>
      </c>
      <c r="G24" s="8">
        <f t="shared" si="0"/>
        <v>0</v>
      </c>
    </row>
    <row r="25" spans="2:7" ht="12">
      <c r="B25" s="4" t="s">
        <v>88</v>
      </c>
      <c r="C25" s="5" t="s">
        <v>36</v>
      </c>
      <c r="D25" s="14"/>
      <c r="E25" s="14"/>
      <c r="F25" s="8">
        <v>5</v>
      </c>
      <c r="G25" s="8">
        <f t="shared" si="0"/>
        <v>0</v>
      </c>
    </row>
    <row r="26" spans="2:7" ht="12">
      <c r="B26" s="4" t="s">
        <v>86</v>
      </c>
      <c r="C26" s="9" t="s">
        <v>37</v>
      </c>
      <c r="D26" s="14"/>
      <c r="E26" s="14"/>
      <c r="F26" s="8">
        <v>7</v>
      </c>
      <c r="G26" s="8">
        <f t="shared" si="0"/>
        <v>0</v>
      </c>
    </row>
    <row r="27" spans="2:7" ht="12">
      <c r="B27" s="4" t="s">
        <v>87</v>
      </c>
      <c r="C27" s="9" t="s">
        <v>38</v>
      </c>
      <c r="D27" s="14"/>
      <c r="E27" s="14"/>
      <c r="F27" s="8">
        <v>5</v>
      </c>
      <c r="G27" s="8">
        <f t="shared" si="0"/>
        <v>0</v>
      </c>
    </row>
    <row r="28" spans="2:7" ht="12">
      <c r="B28" s="4" t="s">
        <v>39</v>
      </c>
      <c r="C28" s="9" t="s">
        <v>40</v>
      </c>
      <c r="D28" s="14"/>
      <c r="E28" s="15"/>
      <c r="F28" s="8">
        <v>6</v>
      </c>
      <c r="G28" s="8">
        <f t="shared" si="0"/>
        <v>0</v>
      </c>
    </row>
    <row r="29" spans="2:7" ht="12">
      <c r="B29" s="4" t="s">
        <v>41</v>
      </c>
      <c r="C29" s="9" t="s">
        <v>42</v>
      </c>
      <c r="D29" s="14"/>
      <c r="E29" s="16"/>
      <c r="F29" s="8">
        <v>4</v>
      </c>
      <c r="G29" s="8">
        <f t="shared" si="0"/>
        <v>0</v>
      </c>
    </row>
    <row r="30" spans="2:7" ht="12">
      <c r="B30" s="4" t="s">
        <v>43</v>
      </c>
      <c r="C30" s="9" t="s">
        <v>44</v>
      </c>
      <c r="D30" s="14"/>
      <c r="E30" s="15"/>
      <c r="F30" s="8">
        <v>4</v>
      </c>
      <c r="G30" s="8">
        <f t="shared" si="0"/>
        <v>0</v>
      </c>
    </row>
    <row r="31" spans="2:7" ht="12">
      <c r="B31" s="4" t="s">
        <v>45</v>
      </c>
      <c r="C31" s="9" t="s">
        <v>46</v>
      </c>
      <c r="D31" s="14"/>
      <c r="E31" s="15"/>
      <c r="F31" s="8">
        <v>7</v>
      </c>
      <c r="G31" s="8">
        <f t="shared" si="0"/>
        <v>0</v>
      </c>
    </row>
    <row r="32" spans="2:7" ht="12">
      <c r="B32" s="4" t="s">
        <v>47</v>
      </c>
      <c r="C32" s="9" t="s">
        <v>48</v>
      </c>
      <c r="D32" s="14"/>
      <c r="E32" s="24"/>
      <c r="F32" s="8">
        <v>10</v>
      </c>
      <c r="G32" s="8">
        <f t="shared" si="0"/>
        <v>0</v>
      </c>
    </row>
    <row r="33" spans="2:7" ht="12">
      <c r="B33" s="4" t="s">
        <v>49</v>
      </c>
      <c r="C33" s="9" t="s">
        <v>50</v>
      </c>
      <c r="D33" s="14"/>
      <c r="E33" s="14"/>
      <c r="F33" s="8">
        <v>10</v>
      </c>
      <c r="G33" s="8">
        <f t="shared" si="0"/>
        <v>0</v>
      </c>
    </row>
    <row r="34" spans="2:7" ht="12">
      <c r="B34" s="4" t="s">
        <v>51</v>
      </c>
      <c r="C34" s="9" t="s">
        <v>52</v>
      </c>
      <c r="D34" s="14"/>
      <c r="E34" s="14"/>
      <c r="F34" s="8">
        <v>7</v>
      </c>
      <c r="G34" s="8">
        <f t="shared" si="0"/>
        <v>0</v>
      </c>
    </row>
    <row r="35" spans="2:7" ht="12">
      <c r="B35" s="47" t="s">
        <v>65</v>
      </c>
      <c r="C35" s="48"/>
      <c r="D35" s="17">
        <f>SUM(D3:D22,D24:D34)</f>
        <v>0</v>
      </c>
      <c r="E35" s="2" t="s">
        <v>60</v>
      </c>
      <c r="F35" s="49">
        <f>SUM(G3:G22,G24:G34)</f>
        <v>0</v>
      </c>
      <c r="G35" s="50"/>
    </row>
    <row r="36" spans="2:11" ht="12">
      <c r="B36" s="51" t="s">
        <v>66</v>
      </c>
      <c r="C36" s="52"/>
      <c r="D36" s="53" t="s">
        <v>53</v>
      </c>
      <c r="E36" s="18" t="s">
        <v>54</v>
      </c>
      <c r="F36" s="18" t="s">
        <v>55</v>
      </c>
      <c r="G36" s="55" t="s">
        <v>73</v>
      </c>
      <c r="H36" s="56"/>
      <c r="I36" s="56"/>
      <c r="J36" s="56"/>
      <c r="K36" s="57"/>
    </row>
    <row r="37" spans="2:11" ht="12">
      <c r="B37" s="58"/>
      <c r="C37" s="59"/>
      <c r="D37" s="54"/>
      <c r="E37" s="19" t="s">
        <v>58</v>
      </c>
      <c r="F37" s="19" t="s">
        <v>58</v>
      </c>
      <c r="G37" s="26">
        <v>10</v>
      </c>
      <c r="H37" s="25">
        <v>8</v>
      </c>
      <c r="I37" s="26">
        <v>6</v>
      </c>
      <c r="J37" s="26">
        <v>4</v>
      </c>
      <c r="K37" s="29">
        <v>2</v>
      </c>
    </row>
    <row r="38" spans="2:11" ht="12">
      <c r="B38" s="60"/>
      <c r="C38" s="61"/>
      <c r="D38" s="20" t="s">
        <v>56</v>
      </c>
      <c r="E38" s="21">
        <f>SUM(E3:E22,E24:E34)</f>
        <v>0</v>
      </c>
      <c r="F38" s="22">
        <f>IF(E38&gt;18,10,IF(E38&gt;=15,8,IF(E38&gt;=11,6,IF(E38&gt;=7,4,IF(E38&lt;7,2)))))</f>
        <v>2</v>
      </c>
      <c r="G38" s="27" t="s">
        <v>74</v>
      </c>
      <c r="H38" s="27" t="s">
        <v>75</v>
      </c>
      <c r="I38" s="27" t="s">
        <v>76</v>
      </c>
      <c r="J38" s="27" t="s">
        <v>77</v>
      </c>
      <c r="K38" s="30" t="s">
        <v>78</v>
      </c>
    </row>
    <row r="39" spans="2:11" ht="12">
      <c r="B39" s="60"/>
      <c r="C39" s="61"/>
      <c r="D39" s="20" t="s">
        <v>89</v>
      </c>
      <c r="E39" s="21">
        <f>SUM(E3,E5,E6,E7,E8,E9,E10,E13,E11,E12)</f>
        <v>0</v>
      </c>
      <c r="F39" s="22">
        <f>IF(E39&gt;10,10,IF(E39&gt;=8,8,IF(E39&gt;=5,6,IF(E39&gt;=2,4,IF(E39&lt;2,2)))))</f>
        <v>2</v>
      </c>
      <c r="G39" s="27" t="s">
        <v>79</v>
      </c>
      <c r="H39" s="27" t="s">
        <v>80</v>
      </c>
      <c r="I39" s="27" t="s">
        <v>81</v>
      </c>
      <c r="J39" s="27" t="s">
        <v>82</v>
      </c>
      <c r="K39" s="30" t="s">
        <v>83</v>
      </c>
    </row>
    <row r="40" spans="2:11" ht="12">
      <c r="B40" s="60"/>
      <c r="C40" s="61"/>
      <c r="D40" s="20" t="s">
        <v>57</v>
      </c>
      <c r="E40" s="23" t="e">
        <f>F35/D35</f>
        <v>#DIV/0!</v>
      </c>
      <c r="F40" s="22" t="e">
        <f>IF(E40&lt;4,10,IF(E40&lt;=5.2,8,IF(E40&lt;=6.5,6,IF(E40&lt;=7.8,4,IF(E40&gt;7.8,2)))))</f>
        <v>#DIV/0!</v>
      </c>
      <c r="G40" s="27" t="s">
        <v>90</v>
      </c>
      <c r="H40" s="27" t="s">
        <v>91</v>
      </c>
      <c r="I40" s="27" t="s">
        <v>92</v>
      </c>
      <c r="J40" s="27" t="s">
        <v>93</v>
      </c>
      <c r="K40" s="30" t="s">
        <v>94</v>
      </c>
    </row>
    <row r="41" spans="2:11" ht="12.75" customHeight="1">
      <c r="B41" s="60"/>
      <c r="C41" s="61"/>
      <c r="D41" s="64" t="s">
        <v>84</v>
      </c>
      <c r="E41" s="65"/>
      <c r="F41" s="31" t="e">
        <f>SUM(F38:F40)</f>
        <v>#DIV/0!</v>
      </c>
      <c r="G41" s="39" t="s">
        <v>85</v>
      </c>
      <c r="H41" s="40"/>
      <c r="I41" s="33" t="e">
        <f>IF(F41&gt;24,"Optimal",IF(F41&gt;=19,"Suboptimal",IF(F41&gt;=13,"Marginal",IF(F41&lt;13,"Poor"))))</f>
        <v>#DIV/0!</v>
      </c>
      <c r="J41" s="34"/>
      <c r="K41" s="35"/>
    </row>
    <row r="42" spans="2:11" ht="12">
      <c r="B42" s="62"/>
      <c r="C42" s="63"/>
      <c r="D42" s="66"/>
      <c r="E42" s="67"/>
      <c r="F42" s="32"/>
      <c r="G42" s="41"/>
      <c r="H42" s="42"/>
      <c r="I42" s="36"/>
      <c r="J42" s="37"/>
      <c r="K42" s="38"/>
    </row>
    <row r="43" ht="12.75">
      <c r="B43" s="28"/>
    </row>
  </sheetData>
  <sheetProtection password="DDF9" sheet="1" objects="1" scenarios="1"/>
  <mergeCells count="12">
    <mergeCell ref="B37:C42"/>
    <mergeCell ref="D41:E42"/>
    <mergeCell ref="F41:F42"/>
    <mergeCell ref="I41:K42"/>
    <mergeCell ref="G41:H42"/>
    <mergeCell ref="B2:C2"/>
    <mergeCell ref="B23:C23"/>
    <mergeCell ref="B35:C35"/>
    <mergeCell ref="F35:G35"/>
    <mergeCell ref="B36:C36"/>
    <mergeCell ref="D36:D37"/>
    <mergeCell ref="G36:K36"/>
  </mergeCells>
  <dataValidations count="7">
    <dataValidation type="whole" allowBlank="1" showInputMessage="1" showErrorMessage="1" sqref="E3 E5">
      <formula1>1</formula1>
      <formula2>8</formula2>
    </dataValidation>
    <dataValidation type="whole" allowBlank="1" showInputMessage="1" showErrorMessage="1" sqref="E4 E13:E14 E22">
      <formula1>1</formula1>
      <formula2>6</formula2>
    </dataValidation>
    <dataValidation type="whole" allowBlank="1" showInputMessage="1" showErrorMessage="1" sqref="E6:E7 E9">
      <formula1>1</formula1>
      <formula2>4</formula2>
    </dataValidation>
    <dataValidation type="whole" allowBlank="1" showInputMessage="1" showErrorMessage="1" sqref="E29">
      <formula1>1</formula1>
      <formula2>1</formula2>
    </dataValidation>
    <dataValidation type="whole" allowBlank="1" showInputMessage="1" showErrorMessage="1" sqref="E10 E30:E31">
      <formula1>1</formula1>
      <formula2>3</formula2>
    </dataValidation>
    <dataValidation type="whole" allowBlank="1" showInputMessage="1" showErrorMessage="1" sqref="E28">
      <formula1>1</formula1>
      <formula2>2</formula2>
    </dataValidation>
    <dataValidation type="whole" operator="equal" allowBlank="1" showInputMessage="1" showErrorMessage="1" sqref="E32:E34 E8 E11:E12 E15:E21 E24:E27">
      <formula1>1</formula1>
    </dataValidation>
  </dataValidations>
  <hyperlinks>
    <hyperlink ref="D36:D37" r:id="rId1" display="Metrics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EPA,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gpond</dc:creator>
  <cp:keywords/>
  <dc:description/>
  <cp:lastModifiedBy>TimC</cp:lastModifiedBy>
  <dcterms:created xsi:type="dcterms:W3CDTF">2009-02-02T16:33:50Z</dcterms:created>
  <dcterms:modified xsi:type="dcterms:W3CDTF">2012-09-22T20:11:01Z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Craddock, Tim</vt:lpwstr>
  </property>
  <property fmtid="{D5CDD505-2E9C-101B-9397-08002B2CF9AE}" pid="5" name="display_urn:schemas-microsoft-com:office:office#Author">
    <vt:lpwstr>Craddock, Tim</vt:lpwstr>
  </property>
</Properties>
</file>