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BENTHIC DATA SHEET" sheetId="1" r:id="rId1"/>
    <sheet name="DATA" sheetId="2" r:id="rId2"/>
    <sheet name="METRICS" sheetId="3" r:id="rId3"/>
  </sheets>
  <definedNames>
    <definedName name="ANNELIDA">'DATA'!$A$20:$A$26</definedName>
    <definedName name="BIVALVIA">'DATA'!$B$20:$B$23</definedName>
    <definedName name="COLEOPTERA">'DATA'!$E$3:$E$12</definedName>
    <definedName name="COUNTIES">'DATA'!$H$3:$H$57</definedName>
    <definedName name="CRUSTACEA">'DATA'!$D$20:$D$24</definedName>
    <definedName name="DIPTERA">'DATA'!$G$3:$G$17</definedName>
    <definedName name="Ephemeroptera">'DATA'!$A$4:$A$15</definedName>
    <definedName name="GASTROPODA">'DATA'!$C$20:$C$26</definedName>
    <definedName name="INTEGRITY">'DATA'!$F$20:$F$24</definedName>
    <definedName name="MAYFLIES">'DATA'!$A$3:$A$15</definedName>
    <definedName name="MEGALOPTERA">'DATA'!$F$3:$F$5</definedName>
    <definedName name="MISC">'DATA'!$A$28:$A$33</definedName>
    <definedName name="ODONATA">'DATA'!$D$3:$D$10</definedName>
    <definedName name="PLECOPTERA">'DATA'!$B$3:$B$12</definedName>
    <definedName name="TRICHOPTERA">'DATA'!$C$3:$C$19</definedName>
    <definedName name="WATERSHEDS">'DATA'!$I$3:$I$31</definedName>
  </definedNames>
  <calcPr fullCalcOnLoad="1"/>
</workbook>
</file>

<file path=xl/comments1.xml><?xml version="1.0" encoding="utf-8"?>
<comments xmlns="http://schemas.openxmlformats.org/spreadsheetml/2006/main">
  <authors>
    <author>TimC</author>
  </authors>
  <commentList>
    <comment ref="A2" authorId="0">
      <text>
        <r>
          <rPr>
            <sz val="9"/>
            <rFont val="Arial Narrow"/>
            <family val="2"/>
          </rPr>
          <t>Enter your families using the data sheet below (drop-down boxes of the common families are provided for each group).  Save the file and submit it via E-mail to the WV Save Our Streams Coordinator.</t>
        </r>
      </text>
    </comment>
  </commentList>
</comments>
</file>

<file path=xl/comments3.xml><?xml version="1.0" encoding="utf-8"?>
<comments xmlns="http://schemas.openxmlformats.org/spreadsheetml/2006/main">
  <authors>
    <author>TimC</author>
  </authors>
  <commentList>
    <comment ref="J33" authorId="0">
      <text>
        <r>
          <rPr>
            <sz val="9"/>
            <rFont val="Arial Narrow"/>
            <family val="2"/>
          </rPr>
          <t>Decreases with disturbance</t>
        </r>
      </text>
    </comment>
    <comment ref="J36" authorId="0">
      <text>
        <r>
          <rPr>
            <sz val="9"/>
            <rFont val="Arial Narrow"/>
            <family val="2"/>
          </rPr>
          <t>Increases with disturbance</t>
        </r>
      </text>
    </comment>
    <comment ref="M40" authorId="0">
      <text>
        <r>
          <rPr>
            <sz val="9"/>
            <rFont val="Arial Narrow"/>
            <family val="2"/>
          </rPr>
          <t>Decreases with disturbance</t>
        </r>
      </text>
    </comment>
    <comment ref="M41" authorId="0">
      <text>
        <r>
          <rPr>
            <sz val="9"/>
            <rFont val="Arial Narrow"/>
            <family val="2"/>
          </rPr>
          <t>Increases with disturbance</t>
        </r>
      </text>
    </comment>
    <comment ref="M42" authorId="0">
      <text>
        <r>
          <rPr>
            <sz val="8"/>
            <rFont val="Arial Narrow"/>
            <family val="2"/>
          </rPr>
          <t xml:space="preserve">An overabundance of netspinning caddisflies may indicate enriched conditions.  </t>
        </r>
        <r>
          <rPr>
            <u val="single"/>
            <sz val="8"/>
            <rFont val="Arial Narrow"/>
            <family val="2"/>
          </rPr>
          <t>Note</t>
        </r>
        <r>
          <rPr>
            <sz val="8"/>
            <rFont val="Arial Narrow"/>
            <family val="2"/>
          </rPr>
          <t>: This index is not included in the calculation of the Stream Condition Index.</t>
        </r>
      </text>
    </comment>
  </commentList>
</comments>
</file>

<file path=xl/sharedStrings.xml><?xml version="1.0" encoding="utf-8"?>
<sst xmlns="http://schemas.openxmlformats.org/spreadsheetml/2006/main" count="370" uniqueCount="265">
  <si>
    <t>TOTAL FAMILIES</t>
  </si>
  <si>
    <t>ID BY:</t>
  </si>
  <si>
    <t>TOTAL NUMBER</t>
  </si>
  <si>
    <t>Ameletidae</t>
  </si>
  <si>
    <t xml:space="preserve">Baetidae </t>
  </si>
  <si>
    <t>Isonychiidae</t>
  </si>
  <si>
    <t>Siphlonuridae</t>
  </si>
  <si>
    <t>Caenidae</t>
  </si>
  <si>
    <t>Ephemerellidae</t>
  </si>
  <si>
    <t>Heptageniidae</t>
  </si>
  <si>
    <t>Leptophlebiidae</t>
  </si>
  <si>
    <t xml:space="preserve">Tricorythidae </t>
  </si>
  <si>
    <t>Beatiscidae</t>
  </si>
  <si>
    <t>Ephemeridae</t>
  </si>
  <si>
    <t>Potamanthidae</t>
  </si>
  <si>
    <t>Capniidae</t>
  </si>
  <si>
    <t>Leuctridae</t>
  </si>
  <si>
    <t>Taeniopterygidae</t>
  </si>
  <si>
    <t>Perlidae</t>
  </si>
  <si>
    <t xml:space="preserve">Perlodidae </t>
  </si>
  <si>
    <t>Nemouridae</t>
  </si>
  <si>
    <t>Peltoperlidae</t>
  </si>
  <si>
    <t>Pteronarcyidae</t>
  </si>
  <si>
    <t>Chloroperlidae</t>
  </si>
  <si>
    <t>Hydropsychidae</t>
  </si>
  <si>
    <t>Philopotamidae</t>
  </si>
  <si>
    <t>Polycentropodidae</t>
  </si>
  <si>
    <t>Psychomiidae</t>
  </si>
  <si>
    <t xml:space="preserve">Rhyacophilidae </t>
  </si>
  <si>
    <t>Brachycentridae</t>
  </si>
  <si>
    <t>Glossosomatidae</t>
  </si>
  <si>
    <t xml:space="preserve">Helicopsychidae </t>
  </si>
  <si>
    <t xml:space="preserve">Hydroptilidae </t>
  </si>
  <si>
    <t xml:space="preserve">Lepidostomatidae </t>
  </si>
  <si>
    <t xml:space="preserve">Leptoceridae </t>
  </si>
  <si>
    <t>Limnephilidae</t>
  </si>
  <si>
    <t>Molannidae</t>
  </si>
  <si>
    <t xml:space="preserve">Phryganeidae </t>
  </si>
  <si>
    <t>Uenoidae</t>
  </si>
  <si>
    <t xml:space="preserve">Lepidoptera </t>
  </si>
  <si>
    <t>Aeshnidae</t>
  </si>
  <si>
    <t>Cordulegastridae</t>
  </si>
  <si>
    <t xml:space="preserve">Gomphidae </t>
  </si>
  <si>
    <t xml:space="preserve">Libellulidae </t>
  </si>
  <si>
    <t>Calopterygidae</t>
  </si>
  <si>
    <t>Coenagrionidae</t>
  </si>
  <si>
    <t>Lestidae</t>
  </si>
  <si>
    <t xml:space="preserve">Chrysomelidae </t>
  </si>
  <si>
    <t>Dryopidae</t>
  </si>
  <si>
    <t>Dytiscidae</t>
  </si>
  <si>
    <t xml:space="preserve">Elmidae </t>
  </si>
  <si>
    <t xml:space="preserve">Gyrinidae </t>
  </si>
  <si>
    <t>Haliplidae</t>
  </si>
  <si>
    <t>Hydrophilidae</t>
  </si>
  <si>
    <t xml:space="preserve">Ptilodactylidae </t>
  </si>
  <si>
    <t xml:space="preserve">Psephenidae </t>
  </si>
  <si>
    <t>Corixidae</t>
  </si>
  <si>
    <t xml:space="preserve">Notonectidae </t>
  </si>
  <si>
    <t>Belostomatidae</t>
  </si>
  <si>
    <t xml:space="preserve">Hydrometridae </t>
  </si>
  <si>
    <t>Nepidae</t>
  </si>
  <si>
    <t>Gerridae</t>
  </si>
  <si>
    <t>Corydalidae</t>
  </si>
  <si>
    <t>Sialidae</t>
  </si>
  <si>
    <t xml:space="preserve">Collembola </t>
  </si>
  <si>
    <t>Blephariceridae</t>
  </si>
  <si>
    <t>Ceratopogonidae</t>
  </si>
  <si>
    <t>Chironomidae</t>
  </si>
  <si>
    <t xml:space="preserve">Culicidae </t>
  </si>
  <si>
    <t xml:space="preserve">Dixidae </t>
  </si>
  <si>
    <t xml:space="preserve">Syrphidae </t>
  </si>
  <si>
    <t xml:space="preserve">Athericidae </t>
  </si>
  <si>
    <t>Empididae</t>
  </si>
  <si>
    <t>Psychodidae</t>
  </si>
  <si>
    <t xml:space="preserve">Ptychopteridae </t>
  </si>
  <si>
    <t>Simuliidae</t>
  </si>
  <si>
    <t xml:space="preserve">Stratiomyidae </t>
  </si>
  <si>
    <t>Tabanidae</t>
  </si>
  <si>
    <t>Tipulidae</t>
  </si>
  <si>
    <t>Neuroptera</t>
  </si>
  <si>
    <t>Hydrachnidae</t>
  </si>
  <si>
    <t>Gammaridae</t>
  </si>
  <si>
    <t>Cambaridae</t>
  </si>
  <si>
    <t xml:space="preserve">Palaemonidae </t>
  </si>
  <si>
    <t xml:space="preserve">Asellidae </t>
  </si>
  <si>
    <t>Hydrobiidae</t>
  </si>
  <si>
    <t>Pleuroceridae</t>
  </si>
  <si>
    <t xml:space="preserve">Viviparidae </t>
  </si>
  <si>
    <t>Ancylidae</t>
  </si>
  <si>
    <t xml:space="preserve">Planorbidae </t>
  </si>
  <si>
    <t>Physidae</t>
  </si>
  <si>
    <t>GASTROPODA</t>
  </si>
  <si>
    <t>BIVALVIA</t>
  </si>
  <si>
    <t>ANNELIDA</t>
  </si>
  <si>
    <t>CRUSTACEA</t>
  </si>
  <si>
    <t>EPHEMEROPTERA</t>
  </si>
  <si>
    <t>PLECOPTERA</t>
  </si>
  <si>
    <t>TRICHOPTERA</t>
  </si>
  <si>
    <t>ODONATA</t>
  </si>
  <si>
    <t>COLEOPTERA</t>
  </si>
  <si>
    <t>HEMIPTERA</t>
  </si>
  <si>
    <t>MEGALOPTERA</t>
  </si>
  <si>
    <t>DIPTERA</t>
  </si>
  <si>
    <t xml:space="preserve">Corbiculidae </t>
  </si>
  <si>
    <t>Sphaeriidae</t>
  </si>
  <si>
    <t xml:space="preserve">Unionidae </t>
  </si>
  <si>
    <t xml:space="preserve">Hirudinea </t>
  </si>
  <si>
    <t>Oligochaeta</t>
  </si>
  <si>
    <t xml:space="preserve">Nematoda </t>
  </si>
  <si>
    <t>Nematomorpha</t>
  </si>
  <si>
    <t xml:space="preserve">Turbellaria </t>
  </si>
  <si>
    <t>MISC</t>
  </si>
  <si>
    <t>Stream name</t>
  </si>
  <si>
    <t>Date</t>
  </si>
  <si>
    <t>Station code</t>
  </si>
  <si>
    <t>Latitude</t>
  </si>
  <si>
    <t>Longitude</t>
  </si>
  <si>
    <t>Monitoring group(s)</t>
  </si>
  <si>
    <t xml:space="preserve"> BIVALVIA</t>
  </si>
  <si>
    <t xml:space="preserve"> GASTROPODA</t>
  </si>
  <si>
    <t xml:space="preserve"> EPHEMEROPTERA</t>
  </si>
  <si>
    <t xml:space="preserve"> PLECOPTERA</t>
  </si>
  <si>
    <t xml:space="preserve"> TRICHOPTERA</t>
  </si>
  <si>
    <t xml:space="preserve"> ODONATA</t>
  </si>
  <si>
    <t xml:space="preserve"> CRUSTACEA</t>
  </si>
  <si>
    <t xml:space="preserve"> MEGALOPTERA</t>
  </si>
  <si>
    <t xml:space="preserve"> DIPTERA</t>
  </si>
  <si>
    <t xml:space="preserve"> MISCELLANEOUS INVERTEBRATES</t>
  </si>
  <si>
    <t xml:space="preserve">ID DATE </t>
  </si>
  <si>
    <t>Watershed (Basin)</t>
  </si>
  <si>
    <t xml:space="preserve"> WV SAVE OUR STREAMS BENTHIC DATA SHEET</t>
  </si>
  <si>
    <t xml:space="preserve">TURBELLARIA </t>
  </si>
  <si>
    <t>County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</si>
  <si>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</si>
  <si>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</si>
  <si>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</si>
  <si>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</si>
  <si>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</si>
  <si>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</si>
  <si>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</si>
  <si>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</si>
  <si>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</si>
  <si>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</si>
  <si>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</si>
  <si>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</si>
  <si>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</si>
  <si>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</si>
  <si>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</si>
  <si>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</si>
  <si>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</si>
  <si>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</si>
  <si>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</si>
  <si>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</si>
  <si>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</si>
  <si>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</si>
  <si>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</si>
  <si>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</si>
  <si>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</si>
  <si>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</si>
  <si>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</si>
  <si>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</si>
  <si>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</si>
  <si>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</si>
  <si>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</si>
  <si>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</si>
  <si>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</si>
  <si>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</si>
  <si>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</si>
  <si>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</si>
  <si>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</si>
  <si>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</si>
  <si>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</si>
  <si>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</si>
  <si>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Ritchie</t>
  </si>
  <si>
    <t>Roan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</si>
  <si>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</si>
  <si>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</si>
  <si>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</si>
  <si>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</si>
  <si>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</si>
  <si>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</si>
  <si>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</si>
  <si>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</si>
  <si>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</si>
  <si>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</si>
  <si>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</si>
  <si>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COUNTIES</t>
  </si>
  <si>
    <t>Randolph</t>
  </si>
  <si>
    <t>River reach (RR) miles</t>
  </si>
  <si>
    <t>Counts</t>
  </si>
  <si>
    <t>Big Sandy River</t>
  </si>
  <si>
    <t>Cacapon River</t>
  </si>
  <si>
    <t>Cheat River</t>
  </si>
  <si>
    <t>Coal River</t>
  </si>
  <si>
    <t>Dunkard Creek</t>
  </si>
  <si>
    <t>Elk River</t>
  </si>
  <si>
    <t>Gauley River</t>
  </si>
  <si>
    <t>Greenbrier River</t>
  </si>
  <si>
    <t>James River</t>
  </si>
  <si>
    <t>Little Kanawha River</t>
  </si>
  <si>
    <t>Lower Guyandotte River</t>
  </si>
  <si>
    <t>Lower Kanawha River</t>
  </si>
  <si>
    <t>Lower New River</t>
  </si>
  <si>
    <t>Lower Ohio River</t>
  </si>
  <si>
    <t>Middle Ohio River</t>
  </si>
  <si>
    <t>Monongahela River</t>
  </si>
  <si>
    <t>Potomac Direct Drains</t>
  </si>
  <si>
    <t>Shenandoah River</t>
  </si>
  <si>
    <t>South Branch Potomac</t>
  </si>
  <si>
    <t>Tug Fork River</t>
  </si>
  <si>
    <t>Twelvepole Creek</t>
  </si>
  <si>
    <t>Tygart Valley River</t>
  </si>
  <si>
    <t>Upper Guyandotte River</t>
  </si>
  <si>
    <t>Upper Kanawha River</t>
  </si>
  <si>
    <t>Upper New River</t>
  </si>
  <si>
    <t>Upper Ohio River</t>
  </si>
  <si>
    <t>West Fork River</t>
  </si>
  <si>
    <t>Youghiagheny River</t>
  </si>
  <si>
    <t>WATERSHEDS</t>
  </si>
  <si>
    <t>timothy.d.craddock@wv.gov</t>
  </si>
  <si>
    <t>Stream Condition Index</t>
  </si>
  <si>
    <t>INTEGRITY</t>
  </si>
  <si>
    <t>Optimal</t>
  </si>
  <si>
    <t>Suboptimal</t>
  </si>
  <si>
    <t>Marginal</t>
  </si>
  <si>
    <t>Poor</t>
  </si>
  <si>
    <t>Ephemeroptera</t>
  </si>
  <si>
    <t>Plecoptera</t>
  </si>
  <si>
    <t>Trichoptera</t>
  </si>
  <si>
    <t>Tolerance</t>
  </si>
  <si>
    <t>Count</t>
  </si>
  <si>
    <t>TV</t>
  </si>
  <si>
    <t>Odonata</t>
  </si>
  <si>
    <t>Coleoptera</t>
  </si>
  <si>
    <t>Hemiptera</t>
  </si>
  <si>
    <t>Megaloptera</t>
  </si>
  <si>
    <t>Diptera</t>
  </si>
  <si>
    <t>Crustacea</t>
  </si>
  <si>
    <t>Miscellaneous</t>
  </si>
  <si>
    <t>Annelida</t>
  </si>
  <si>
    <t>Turbellaria</t>
  </si>
  <si>
    <t>Bivalvia</t>
  </si>
  <si>
    <t>Gastropoda</t>
  </si>
  <si>
    <t>Totals</t>
  </si>
  <si>
    <t>Richness</t>
  </si>
  <si>
    <t>Composition</t>
  </si>
  <si>
    <t>Integrity Rating</t>
  </si>
  <si>
    <t>Total Tolerance Value</t>
  </si>
  <si>
    <t>Total number</t>
  </si>
  <si>
    <t>Total families</t>
  </si>
  <si>
    <t xml:space="preserve"> (1)  Total Taxa</t>
  </si>
  <si>
    <t xml:space="preserve"> (2)  EPT Taxa</t>
  </si>
  <si>
    <t xml:space="preserve">  (3)  Biotic Index</t>
  </si>
  <si>
    <t xml:space="preserve">  (4)  % Tolerant</t>
  </si>
  <si>
    <t xml:space="preserve">  (5)  % EPT Abundance</t>
  </si>
  <si>
    <t xml:space="preserve">  (6)  % Dominance</t>
  </si>
  <si>
    <t xml:space="preserve">  (7)  % Netspinnners</t>
  </si>
  <si>
    <t>601 57th Street, SE, Charleston  WV  25304</t>
  </si>
  <si>
    <t>West Virginia Save Our Streams</t>
  </si>
  <si>
    <t xml:space="preserve">http://www.dep.wv.gov/sos </t>
  </si>
  <si>
    <t>Metric calculations</t>
  </si>
  <si>
    <t>Insect groups</t>
  </si>
  <si>
    <t>Non-insect groups</t>
  </si>
  <si>
    <r>
      <t xml:space="preserve"> </t>
    </r>
    <r>
      <rPr>
        <b/>
        <sz val="9"/>
        <color indexed="9"/>
        <rFont val="Arial Narrow"/>
        <family val="2"/>
      </rPr>
      <t>ANNELIDA</t>
    </r>
    <r>
      <rPr>
        <sz val="9"/>
        <color indexed="9"/>
        <rFont val="Arial Narrow"/>
        <family val="2"/>
      </rPr>
      <t xml:space="preserve"> / </t>
    </r>
    <r>
      <rPr>
        <b/>
        <sz val="9"/>
        <color indexed="9"/>
        <rFont val="Arial Narrow"/>
        <family val="2"/>
      </rPr>
      <t>TURBELLARIA</t>
    </r>
  </si>
  <si>
    <r>
      <t xml:space="preserve"> </t>
    </r>
    <r>
      <rPr>
        <b/>
        <sz val="9"/>
        <color indexed="9"/>
        <rFont val="Arial Narrow"/>
        <family val="2"/>
      </rPr>
      <t>COLEOPTERA</t>
    </r>
    <r>
      <rPr>
        <sz val="9"/>
        <color indexed="9"/>
        <rFont val="Arial Narrow"/>
        <family val="2"/>
      </rPr>
      <t xml:space="preserve"> /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9"/>
        <rFont val="Arial Narrow"/>
        <family val="2"/>
      </rPr>
      <t>HEMIPTERA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</si>
</sst>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60"/>
      <name val="Arial Narrow"/>
      <family val="2"/>
    </font>
    <font>
      <b/>
      <sz val="10"/>
      <color indexed="60"/>
      <name val="Arial Narrow"/>
      <family val="2"/>
    </font>
    <font>
      <u val="single"/>
      <sz val="10"/>
      <color indexed="60"/>
      <name val="Arial Narrow"/>
      <family val="2"/>
    </font>
    <font>
      <b/>
      <sz val="9"/>
      <color indexed="8"/>
      <name val="Arial Narrow"/>
      <family val="2"/>
    </font>
    <font>
      <sz val="9"/>
      <color indexed="60"/>
      <name val="Arial Narrow"/>
      <family val="2"/>
    </font>
    <font>
      <sz val="10"/>
      <color indexed="8"/>
      <name val="Arial Narrow"/>
      <family val="2"/>
    </font>
    <font>
      <u val="single"/>
      <sz val="9"/>
      <color indexed="17"/>
      <name val="Arial Narrow"/>
      <family val="2"/>
    </font>
    <font>
      <sz val="9"/>
      <color indexed="17"/>
      <name val="Arial Narrow"/>
      <family val="2"/>
    </font>
    <font>
      <b/>
      <sz val="10"/>
      <color indexed="8"/>
      <name val="Arial Narrow"/>
      <family val="2"/>
    </font>
    <font>
      <b/>
      <sz val="9"/>
      <color indexed="60"/>
      <name val="Arial Narrow"/>
      <family val="2"/>
    </font>
    <font>
      <u val="single"/>
      <sz val="10"/>
      <color indexed="17"/>
      <name val="Arial Narrow"/>
      <family val="2"/>
    </font>
    <font>
      <sz val="10"/>
      <color indexed="17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u val="single"/>
      <sz val="9"/>
      <color theme="9" tint="-0.4999699890613556"/>
      <name val="Arial Narrow"/>
      <family val="2"/>
    </font>
    <font>
      <b/>
      <sz val="10"/>
      <color theme="9" tint="-0.4999699890613556"/>
      <name val="Arial Narrow"/>
      <family val="2"/>
    </font>
    <font>
      <u val="single"/>
      <sz val="10"/>
      <color theme="9" tint="-0.4999699890613556"/>
      <name val="Arial Narrow"/>
      <family val="2"/>
    </font>
    <font>
      <b/>
      <sz val="9"/>
      <color theme="1"/>
      <name val="Arial Narrow"/>
      <family val="2"/>
    </font>
    <font>
      <sz val="9"/>
      <color theme="9" tint="-0.4999699890613556"/>
      <name val="Arial Narrow"/>
      <family val="2"/>
    </font>
    <font>
      <sz val="10"/>
      <color theme="1"/>
      <name val="Arial Narrow"/>
      <family val="2"/>
    </font>
    <font>
      <b/>
      <sz val="9"/>
      <color theme="0"/>
      <name val="Arial Narrow"/>
      <family val="2"/>
    </font>
    <font>
      <u val="single"/>
      <sz val="9"/>
      <color rgb="FF008000"/>
      <name val="Arial Narrow"/>
      <family val="2"/>
    </font>
    <font>
      <sz val="9"/>
      <color rgb="FF008000"/>
      <name val="Arial Narrow"/>
      <family val="2"/>
    </font>
    <font>
      <sz val="9"/>
      <color theme="0"/>
      <name val="Arial Narrow"/>
      <family val="2"/>
    </font>
    <font>
      <u val="single"/>
      <sz val="10"/>
      <color rgb="FF008000"/>
      <name val="Arial Narrow"/>
      <family val="2"/>
    </font>
    <font>
      <sz val="10"/>
      <color rgb="FF008000"/>
      <name val="Arial Narrow"/>
      <family val="2"/>
    </font>
    <font>
      <b/>
      <sz val="10"/>
      <color theme="1"/>
      <name val="Arial Narrow"/>
      <family val="2"/>
    </font>
    <font>
      <b/>
      <sz val="9"/>
      <color theme="9" tint="-0.4999699890613556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1" fontId="58" fillId="0" borderId="11" xfId="0" applyNumberFormat="1" applyFont="1" applyBorder="1" applyAlignment="1" applyProtection="1">
      <alignment horizontal="center" vertical="center"/>
      <protection locked="0"/>
    </xf>
    <xf numFmtId="1" fontId="58" fillId="0" borderId="11" xfId="0" applyNumberFormat="1" applyFont="1" applyBorder="1" applyAlignment="1" applyProtection="1">
      <alignment horizontal="center" vertical="center"/>
      <protection/>
    </xf>
    <xf numFmtId="1" fontId="58" fillId="0" borderId="10" xfId="0" applyNumberFormat="1" applyFont="1" applyBorder="1" applyAlignment="1" applyProtection="1">
      <alignment horizontal="center" vertical="center"/>
      <protection/>
    </xf>
    <xf numFmtId="0" fontId="59" fillId="0" borderId="0" xfId="53" applyFont="1" applyAlignment="1" applyProtection="1">
      <alignment/>
      <protection/>
    </xf>
    <xf numFmtId="1" fontId="58" fillId="0" borderId="11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 applyProtection="1">
      <alignment horizontal="center" vertical="center"/>
      <protection locked="0"/>
    </xf>
    <xf numFmtId="1" fontId="58" fillId="0" borderId="12" xfId="0" applyNumberFormat="1" applyFont="1" applyBorder="1" applyAlignment="1" applyProtection="1">
      <alignment horizontal="center" vertical="center"/>
      <protection locked="0"/>
    </xf>
    <xf numFmtId="1" fontId="58" fillId="0" borderId="12" xfId="0" applyNumberFormat="1" applyFont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/>
    </xf>
    <xf numFmtId="1" fontId="58" fillId="0" borderId="13" xfId="0" applyNumberFormat="1" applyFont="1" applyBorder="1" applyAlignment="1" applyProtection="1">
      <alignment horizontal="center" vertical="center"/>
      <protection locked="0"/>
    </xf>
    <xf numFmtId="1" fontId="58" fillId="0" borderId="13" xfId="0" applyNumberFormat="1" applyFont="1" applyBorder="1" applyAlignment="1">
      <alignment horizontal="center" vertical="center"/>
    </xf>
    <xf numFmtId="1" fontId="58" fillId="0" borderId="12" xfId="0" applyNumberFormat="1" applyFont="1" applyBorder="1" applyAlignment="1" applyProtection="1">
      <alignment horizontal="center" vertical="center"/>
      <protection/>
    </xf>
    <xf numFmtId="1" fontId="58" fillId="33" borderId="10" xfId="0" applyNumberFormat="1" applyFont="1" applyFill="1" applyBorder="1" applyAlignment="1" applyProtection="1">
      <alignment horizontal="center" vertical="center"/>
      <protection/>
    </xf>
    <xf numFmtId="2" fontId="58" fillId="0" borderId="10" xfId="0" applyNumberFormat="1" applyFont="1" applyBorder="1" applyAlignment="1">
      <alignment horizontal="center" vertical="center"/>
    </xf>
    <xf numFmtId="165" fontId="58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65" fontId="58" fillId="33" borderId="10" xfId="0" applyNumberFormat="1" applyFont="1" applyFill="1" applyBorder="1" applyAlignment="1">
      <alignment horizontal="center" vertical="center"/>
    </xf>
    <xf numFmtId="165" fontId="60" fillId="33" borderId="10" xfId="0" applyNumberFormat="1" applyFont="1" applyFill="1" applyBorder="1" applyAlignment="1">
      <alignment horizontal="center" vertical="center"/>
    </xf>
    <xf numFmtId="0" fontId="61" fillId="0" borderId="12" xfId="53" applyFont="1" applyBorder="1" applyAlignment="1" applyProtection="1">
      <alignment/>
      <protection/>
    </xf>
    <xf numFmtId="0" fontId="61" fillId="0" borderId="13" xfId="53" applyFont="1" applyBorder="1" applyAlignment="1" applyProtection="1">
      <alignment/>
      <protection/>
    </xf>
    <xf numFmtId="0" fontId="61" fillId="0" borderId="11" xfId="53" applyFont="1" applyBorder="1" applyAlignment="1" applyProtection="1">
      <alignment/>
      <protection/>
    </xf>
    <xf numFmtId="0" fontId="61" fillId="0" borderId="0" xfId="53" applyFont="1" applyAlignment="1" applyProtection="1">
      <alignment/>
      <protection/>
    </xf>
    <xf numFmtId="1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58" fillId="6" borderId="10" xfId="0" applyFont="1" applyFill="1" applyBorder="1" applyAlignment="1">
      <alignment horizontal="center"/>
    </xf>
    <xf numFmtId="0" fontId="58" fillId="6" borderId="14" xfId="0" applyFont="1" applyFill="1" applyBorder="1" applyAlignment="1">
      <alignment vertical="center"/>
    </xf>
    <xf numFmtId="0" fontId="62" fillId="6" borderId="10" xfId="0" applyFont="1" applyFill="1" applyBorder="1" applyAlignment="1">
      <alignment horizontal="center" vertical="center"/>
    </xf>
    <xf numFmtId="0" fontId="58" fillId="6" borderId="15" xfId="0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horizontal="center" vertical="center"/>
    </xf>
    <xf numFmtId="1" fontId="58" fillId="6" borderId="10" xfId="0" applyNumberFormat="1" applyFont="1" applyFill="1" applyBorder="1" applyAlignment="1">
      <alignment horizontal="center" vertical="center"/>
    </xf>
    <xf numFmtId="1" fontId="58" fillId="6" borderId="15" xfId="0" applyNumberFormat="1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/>
    </xf>
    <xf numFmtId="165" fontId="64" fillId="0" borderId="10" xfId="0" applyNumberFormat="1" applyFont="1" applyBorder="1" applyAlignment="1" applyProtection="1">
      <alignment horizontal="center" vertical="center"/>
      <protection locked="0"/>
    </xf>
    <xf numFmtId="1" fontId="64" fillId="0" borderId="10" xfId="0" applyNumberFormat="1" applyFont="1" applyBorder="1" applyAlignment="1" applyProtection="1">
      <alignment horizontal="center" vertical="center"/>
      <protection locked="0"/>
    </xf>
    <xf numFmtId="0" fontId="64" fillId="34" borderId="10" xfId="0" applyFont="1" applyFill="1" applyBorder="1" applyAlignment="1" applyProtection="1">
      <alignment horizontal="center" vertical="center"/>
      <protection locked="0"/>
    </xf>
    <xf numFmtId="1" fontId="64" fillId="6" borderId="10" xfId="0" applyNumberFormat="1" applyFont="1" applyFill="1" applyBorder="1" applyAlignment="1">
      <alignment horizontal="center" vertical="center"/>
    </xf>
    <xf numFmtId="0" fontId="64" fillId="0" borderId="15" xfId="0" applyFont="1" applyBorder="1" applyAlignment="1" applyProtection="1">
      <alignment horizontal="left" vertical="center"/>
      <protection locked="0"/>
    </xf>
    <xf numFmtId="0" fontId="64" fillId="0" borderId="16" xfId="0" applyFont="1" applyBorder="1" applyAlignment="1" applyProtection="1">
      <alignment horizontal="left" vertical="center"/>
      <protection locked="0"/>
    </xf>
    <xf numFmtId="0" fontId="64" fillId="0" borderId="14" xfId="0" applyFont="1" applyBorder="1" applyAlignment="1" applyProtection="1">
      <alignment horizontal="left" vertical="center"/>
      <protection locked="0"/>
    </xf>
    <xf numFmtId="0" fontId="65" fillId="35" borderId="15" xfId="0" applyFont="1" applyFill="1" applyBorder="1" applyAlignment="1">
      <alignment horizontal="left" vertical="center"/>
    </xf>
    <xf numFmtId="0" fontId="65" fillId="35" borderId="16" xfId="0" applyFont="1" applyFill="1" applyBorder="1" applyAlignment="1">
      <alignment horizontal="left" vertical="center"/>
    </xf>
    <xf numFmtId="0" fontId="65" fillId="35" borderId="14" xfId="0" applyFont="1" applyFill="1" applyBorder="1" applyAlignment="1">
      <alignment horizontal="left" vertical="center"/>
    </xf>
    <xf numFmtId="0" fontId="64" fillId="6" borderId="15" xfId="0" applyFont="1" applyFill="1" applyBorder="1" applyAlignment="1">
      <alignment horizontal="center" vertical="center"/>
    </xf>
    <xf numFmtId="0" fontId="64" fillId="6" borderId="14" xfId="0" applyFont="1" applyFill="1" applyBorder="1" applyAlignment="1">
      <alignment horizontal="center" vertical="center"/>
    </xf>
    <xf numFmtId="0" fontId="66" fillId="34" borderId="17" xfId="53" applyFont="1" applyFill="1" applyBorder="1" applyAlignment="1" applyProtection="1">
      <alignment horizontal="center" vertical="center"/>
      <protection/>
    </xf>
    <xf numFmtId="0" fontId="67" fillId="34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0" xfId="0" applyFont="1" applyFill="1" applyBorder="1" applyAlignment="1">
      <alignment horizontal="center" vertical="center"/>
    </xf>
    <xf numFmtId="0" fontId="64" fillId="0" borderId="15" xfId="0" applyFont="1" applyBorder="1" applyAlignment="1" applyProtection="1">
      <alignment horizontal="left"/>
      <protection locked="0"/>
    </xf>
    <xf numFmtId="0" fontId="64" fillId="0" borderId="16" xfId="0" applyFont="1" applyBorder="1" applyAlignment="1" applyProtection="1">
      <alignment horizontal="left"/>
      <protection locked="0"/>
    </xf>
    <xf numFmtId="0" fontId="64" fillId="0" borderId="14" xfId="0" applyFont="1" applyBorder="1" applyAlignment="1" applyProtection="1">
      <alignment horizontal="left"/>
      <protection locked="0"/>
    </xf>
    <xf numFmtId="0" fontId="62" fillId="6" borderId="15" xfId="0" applyFont="1" applyFill="1" applyBorder="1" applyAlignment="1">
      <alignment horizontal="center" vertical="center"/>
    </xf>
    <xf numFmtId="0" fontId="62" fillId="6" borderId="14" xfId="0" applyFont="1" applyFill="1" applyBorder="1" applyAlignment="1">
      <alignment horizontal="center" vertical="center"/>
    </xf>
    <xf numFmtId="164" fontId="64" fillId="34" borderId="15" xfId="0" applyNumberFormat="1" applyFont="1" applyFill="1" applyBorder="1" applyAlignment="1" applyProtection="1">
      <alignment horizontal="center" vertical="center"/>
      <protection locked="0"/>
    </xf>
    <xf numFmtId="164" fontId="64" fillId="34" borderId="14" xfId="0" applyNumberFormat="1" applyFont="1" applyFill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58" fillId="35" borderId="15" xfId="0" applyFont="1" applyFill="1" applyBorder="1" applyAlignment="1">
      <alignment horizontal="left" vertical="center"/>
    </xf>
    <xf numFmtId="0" fontId="58" fillId="35" borderId="16" xfId="0" applyFont="1" applyFill="1" applyBorder="1" applyAlignment="1">
      <alignment horizontal="left" vertical="center"/>
    </xf>
    <xf numFmtId="0" fontId="58" fillId="35" borderId="14" xfId="0" applyFont="1" applyFill="1" applyBorder="1" applyAlignment="1">
      <alignment horizontal="left" vertical="center"/>
    </xf>
    <xf numFmtId="0" fontId="68" fillId="35" borderId="15" xfId="0" applyFont="1" applyFill="1" applyBorder="1" applyAlignment="1">
      <alignment horizontal="left" vertical="center"/>
    </xf>
    <xf numFmtId="0" fontId="68" fillId="35" borderId="16" xfId="0" applyFont="1" applyFill="1" applyBorder="1" applyAlignment="1">
      <alignment horizontal="left" vertical="center"/>
    </xf>
    <xf numFmtId="0" fontId="68" fillId="35" borderId="14" xfId="0" applyFont="1" applyFill="1" applyBorder="1" applyAlignment="1">
      <alignment horizontal="left" vertical="center"/>
    </xf>
    <xf numFmtId="0" fontId="64" fillId="0" borderId="21" xfId="0" applyFont="1" applyBorder="1" applyAlignment="1" applyProtection="1">
      <alignment horizontal="left" vertical="center"/>
      <protection locked="0"/>
    </xf>
    <xf numFmtId="0" fontId="64" fillId="0" borderId="18" xfId="0" applyFont="1" applyBorder="1" applyAlignment="1" applyProtection="1">
      <alignment horizontal="left" vertical="center"/>
      <protection locked="0"/>
    </xf>
    <xf numFmtId="164" fontId="64" fillId="0" borderId="16" xfId="0" applyNumberFormat="1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 vertical="center"/>
      <protection locked="0"/>
    </xf>
    <xf numFmtId="0" fontId="64" fillId="0" borderId="22" xfId="0" applyFont="1" applyBorder="1" applyAlignment="1" applyProtection="1">
      <alignment horizontal="left" vertical="center"/>
      <protection locked="0"/>
    </xf>
    <xf numFmtId="0" fontId="64" fillId="6" borderId="15" xfId="0" applyFont="1" applyFill="1" applyBorder="1" applyAlignment="1">
      <alignment horizontal="center"/>
    </xf>
    <xf numFmtId="0" fontId="64" fillId="6" borderId="14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24" xfId="0" applyFont="1" applyFill="1" applyBorder="1" applyAlignment="1">
      <alignment horizontal="center" vertical="center" wrapText="1"/>
    </xf>
    <xf numFmtId="0" fontId="69" fillId="34" borderId="19" xfId="53" applyFont="1" applyFill="1" applyBorder="1" applyAlignment="1" applyProtection="1">
      <alignment horizontal="center" vertical="center" wrapText="1"/>
      <protection/>
    </xf>
    <xf numFmtId="0" fontId="70" fillId="34" borderId="22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7" borderId="15" xfId="0" applyFont="1" applyFill="1" applyBorder="1" applyAlignment="1">
      <alignment horizontal="left" vertical="center"/>
    </xf>
    <xf numFmtId="0" fontId="71" fillId="7" borderId="16" xfId="0" applyFont="1" applyFill="1" applyBorder="1" applyAlignment="1">
      <alignment horizontal="left" vertical="center"/>
    </xf>
    <xf numFmtId="0" fontId="71" fillId="7" borderId="14" xfId="0" applyFont="1" applyFill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8" fillId="7" borderId="15" xfId="0" applyFont="1" applyFill="1" applyBorder="1" applyAlignment="1">
      <alignment horizontal="right" vertical="center"/>
    </xf>
    <xf numFmtId="0" fontId="58" fillId="7" borderId="16" xfId="0" applyFont="1" applyFill="1" applyBorder="1" applyAlignment="1">
      <alignment horizontal="right" vertical="center"/>
    </xf>
    <xf numFmtId="0" fontId="58" fillId="7" borderId="14" xfId="0" applyFont="1" applyFill="1" applyBorder="1" applyAlignment="1">
      <alignment horizontal="right" vertical="center"/>
    </xf>
    <xf numFmtId="0" fontId="62" fillId="3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/>
    </xf>
    <xf numFmtId="0" fontId="71" fillId="0" borderId="12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 quotePrefix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1" fillId="0" borderId="14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mothy.d.craddock@wv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base.com/tmurray74/image/60439040" TargetMode="External" /><Relationship Id="rId2" Type="http://schemas.openxmlformats.org/officeDocument/2006/relationships/hyperlink" Target="http://www.entomology.umn.edu/midge/VSMIVP%20Key/English/Baetidae.htm" TargetMode="External" /><Relationship Id="rId3" Type="http://schemas.openxmlformats.org/officeDocument/2006/relationships/hyperlink" Target="http://www.entomology.umn.edu/midge/VSMIVP%20Key/English/Isonychiidae.htm" TargetMode="External" /><Relationship Id="rId4" Type="http://schemas.openxmlformats.org/officeDocument/2006/relationships/hyperlink" Target="http://www.entomology.umn.edu/midge/VSMIVP%20Key/English/Siphlonuridae.htm" TargetMode="External" /><Relationship Id="rId5" Type="http://schemas.openxmlformats.org/officeDocument/2006/relationships/hyperlink" Target="http://www.entomology.umn.edu/midge/VSMIVP%20Key/English/Caenidae.htm" TargetMode="External" /><Relationship Id="rId6" Type="http://schemas.openxmlformats.org/officeDocument/2006/relationships/hyperlink" Target="http://www.entomology.umn.edu/midge/VSMIVP%20Key/English/Ephemerellidae.htm" TargetMode="External" /><Relationship Id="rId7" Type="http://schemas.openxmlformats.org/officeDocument/2006/relationships/hyperlink" Target="http://www.entomology.umn.edu/midge/VSMIVP%20Key/English/Heptageniidae.htm" TargetMode="External" /><Relationship Id="rId8" Type="http://schemas.openxmlformats.org/officeDocument/2006/relationships/hyperlink" Target="http://www.entomology.umn.edu/midge/VSMIVP%20Key/English/Leptophlebiidae.htm" TargetMode="External" /><Relationship Id="rId9" Type="http://schemas.openxmlformats.org/officeDocument/2006/relationships/hyperlink" Target="http://www.entomology.umn.edu/midge/VSMIVP%20Key/English/Tricorythidae.htm" TargetMode="External" /><Relationship Id="rId10" Type="http://schemas.openxmlformats.org/officeDocument/2006/relationships/hyperlink" Target="http://www.entomology.umn.edu/midge/VSMIVP%20Key/English/Baetiscidae.htm" TargetMode="External" /><Relationship Id="rId11" Type="http://schemas.openxmlformats.org/officeDocument/2006/relationships/hyperlink" Target="http://www.entomology.umn.edu/midge/VSMIVP%20Key/English/Ephemeridae.htm" TargetMode="External" /><Relationship Id="rId12" Type="http://schemas.openxmlformats.org/officeDocument/2006/relationships/hyperlink" Target="http://www.entomology.umn.edu/midge/VSMIVP%20Key/English/Potamanthidae.htm" TargetMode="External" /><Relationship Id="rId13" Type="http://schemas.openxmlformats.org/officeDocument/2006/relationships/hyperlink" Target="http://www.entomology.umn.edu/midge/VSMIVP%20Key/English/Capniidae.htm" TargetMode="External" /><Relationship Id="rId14" Type="http://schemas.openxmlformats.org/officeDocument/2006/relationships/hyperlink" Target="http://www.entomology.umn.edu/midge/VSMIVP%20Key/English/Leuctridae.htm" TargetMode="External" /><Relationship Id="rId15" Type="http://schemas.openxmlformats.org/officeDocument/2006/relationships/hyperlink" Target="http://www.entomology.umn.edu/midge/VSMIVP%20Key/English/Taeniopterygidae.htm" TargetMode="External" /><Relationship Id="rId16" Type="http://schemas.openxmlformats.org/officeDocument/2006/relationships/hyperlink" Target="http://www.entomology.umn.edu/midge/VSMIVP%20Key/English/Perlidae.htm" TargetMode="External" /><Relationship Id="rId17" Type="http://schemas.openxmlformats.org/officeDocument/2006/relationships/hyperlink" Target="http://www.entomology.umn.edu/midge/VSMIVP%20Key/English/Perlolidae.htm" TargetMode="External" /><Relationship Id="rId18" Type="http://schemas.openxmlformats.org/officeDocument/2006/relationships/hyperlink" Target="http://www.entomology.umn.edu/midge/VSMIVP%20Key/English/Nemouridae.htm" TargetMode="External" /><Relationship Id="rId19" Type="http://schemas.openxmlformats.org/officeDocument/2006/relationships/hyperlink" Target="http://www.troutnut.com/im_regspec/picture_1644_small.jpg" TargetMode="External" /><Relationship Id="rId20" Type="http://schemas.openxmlformats.org/officeDocument/2006/relationships/hyperlink" Target="http://www.entomology.umn.edu/midge/VSMIVP%20Key/English/Pteronarcyidae.htm" TargetMode="External" /><Relationship Id="rId21" Type="http://schemas.openxmlformats.org/officeDocument/2006/relationships/hyperlink" Target="http://www.stroudcenter.org/schuylkill/taxa/taxon11.htm" TargetMode="External" /><Relationship Id="rId22" Type="http://schemas.openxmlformats.org/officeDocument/2006/relationships/hyperlink" Target="http://www.epa.gov/bioindicators/html/caddisflies_hydropsychidae.html" TargetMode="External" /><Relationship Id="rId23" Type="http://schemas.openxmlformats.org/officeDocument/2006/relationships/hyperlink" Target="http://www.epa.gov/bioindicators/html/caddisflies_philopotamidae.html" TargetMode="External" /><Relationship Id="rId24" Type="http://schemas.openxmlformats.org/officeDocument/2006/relationships/hyperlink" Target="http://www.epa.gov/bioindicators/html/caddisflies_polycentropodidae.html" TargetMode="External" /><Relationship Id="rId25" Type="http://schemas.openxmlformats.org/officeDocument/2006/relationships/hyperlink" Target="http://www.epa.gov/bioindicators/html/caddisflies_psychomyiidae.html" TargetMode="External" /><Relationship Id="rId26" Type="http://schemas.openxmlformats.org/officeDocument/2006/relationships/hyperlink" Target="http://www.epa.gov/bioindicators/html/caddisflies_ryacophilidae.html" TargetMode="External" /><Relationship Id="rId27" Type="http://schemas.openxmlformats.org/officeDocument/2006/relationships/hyperlink" Target="http://www.epa.gov/bioindicators/html/caddisflies_brachycentridae.html" TargetMode="External" /><Relationship Id="rId28" Type="http://schemas.openxmlformats.org/officeDocument/2006/relationships/hyperlink" Target="http://www.epa.gov/bioindicators/html/caddisflies_glossosomatidae.html" TargetMode="External" /><Relationship Id="rId29" Type="http://schemas.openxmlformats.org/officeDocument/2006/relationships/hyperlink" Target="http://www.epa.gov/bioindicators/html/caddisflies_helicopsychidae.html" TargetMode="External" /><Relationship Id="rId30" Type="http://schemas.openxmlformats.org/officeDocument/2006/relationships/hyperlink" Target="http://www.epa.gov/bioindicators/html/caddisflies_hydroptilidae.html" TargetMode="External" /><Relationship Id="rId31" Type="http://schemas.openxmlformats.org/officeDocument/2006/relationships/hyperlink" Target="http://www.epa.gov/bioindicators/html/caddisflies_lepidostomatidae.html" TargetMode="External" /><Relationship Id="rId32" Type="http://schemas.openxmlformats.org/officeDocument/2006/relationships/hyperlink" Target="http://www.epa.gov/bioindicators/html/caddisflies_leptoceridae.html" TargetMode="External" /><Relationship Id="rId33" Type="http://schemas.openxmlformats.org/officeDocument/2006/relationships/hyperlink" Target="http://www.epa.gov/bioindicators/html/caddisflies_limnephilidae.html" TargetMode="External" /><Relationship Id="rId34" Type="http://schemas.openxmlformats.org/officeDocument/2006/relationships/hyperlink" Target="http://www.epa.gov/bioindicators/html/caddisflies_molannidae.html" TargetMode="External" /><Relationship Id="rId35" Type="http://schemas.openxmlformats.org/officeDocument/2006/relationships/hyperlink" Target="http://www.epa.gov/bioindicators/html/caddisflies_phryganeidae.html" TargetMode="External" /><Relationship Id="rId36" Type="http://schemas.openxmlformats.org/officeDocument/2006/relationships/hyperlink" Target="http://www.epa.gov/bioindicators/html/caddisflies_uenoidae.html" TargetMode="External" /><Relationship Id="rId37" Type="http://schemas.openxmlformats.org/officeDocument/2006/relationships/hyperlink" Target="http://www.entomology.umn.edu/midge/VSMIVP%20Key/English/Aeshnidae.htm" TargetMode="External" /><Relationship Id="rId38" Type="http://schemas.openxmlformats.org/officeDocument/2006/relationships/hyperlink" Target="http://www.entomology.umn.edu/midge/VSMIVP%20Key/English/Cordulegastridae.htm" TargetMode="External" /><Relationship Id="rId39" Type="http://schemas.openxmlformats.org/officeDocument/2006/relationships/hyperlink" Target="http://www.entomology.umn.edu/midge/VSMIVP%20Key/English/Gomphidae.htm" TargetMode="External" /><Relationship Id="rId40" Type="http://schemas.openxmlformats.org/officeDocument/2006/relationships/hyperlink" Target="http://www.entomology.umn.edu/midge/VSMIVP%20Key/English/Libelluidae.htm" TargetMode="External" /><Relationship Id="rId41" Type="http://schemas.openxmlformats.org/officeDocument/2006/relationships/hyperlink" Target="http://www.entomology.umn.edu/midge/VSMIVP%20Key/English/Calopterygidae.htm" TargetMode="External" /><Relationship Id="rId42" Type="http://schemas.openxmlformats.org/officeDocument/2006/relationships/hyperlink" Target="http://www.entomology.umn.edu/midge/VSMIVP%20Key/English/Coenagrionidae.htm" TargetMode="External" /><Relationship Id="rId43" Type="http://schemas.openxmlformats.org/officeDocument/2006/relationships/hyperlink" Target="http://www.entomology.umn.edu/midge/VSMIVP%20Key/English/Lestidae.htm" TargetMode="External" /><Relationship Id="rId44" Type="http://schemas.openxmlformats.org/officeDocument/2006/relationships/hyperlink" Target="http://www.entomology.umn.edu/midge/VSMIVP%20Key/English/Chrysomelidae.htm" TargetMode="External" /><Relationship Id="rId45" Type="http://schemas.openxmlformats.org/officeDocument/2006/relationships/hyperlink" Target="http://www.entomology.umn.edu/midge/VSMIVP%20Key/English/Dryopidaeadult.htm" TargetMode="External" /><Relationship Id="rId46" Type="http://schemas.openxmlformats.org/officeDocument/2006/relationships/hyperlink" Target="http://www.entomology.umn.edu/midge/VSMIVP%20Key/English/Dytiscidae.htm" TargetMode="External" /><Relationship Id="rId47" Type="http://schemas.openxmlformats.org/officeDocument/2006/relationships/hyperlink" Target="http://www.entomology.umn.edu/midge/VSMIVP%20Key/English/Elmidae.htm" TargetMode="External" /><Relationship Id="rId48" Type="http://schemas.openxmlformats.org/officeDocument/2006/relationships/hyperlink" Target="http://www.entomology.umn.edu/midge/VSMIVP%20Key/English/Gyrinidae.htm" TargetMode="External" /><Relationship Id="rId49" Type="http://schemas.openxmlformats.org/officeDocument/2006/relationships/hyperlink" Target="http://www.entomology.umn.edu/midge/VSMIVP%20Key/English/Haliplidae.htm" TargetMode="External" /><Relationship Id="rId50" Type="http://schemas.openxmlformats.org/officeDocument/2006/relationships/hyperlink" Target="http://www.entomology.umn.edu/midge/VSMIVP%20Key/English/Hydrophilidae.htm" TargetMode="External" /><Relationship Id="rId51" Type="http://schemas.openxmlformats.org/officeDocument/2006/relationships/hyperlink" Target="http://www.epa.gov/bioiweb1/html/photos_invertebrates_beetles.html" TargetMode="External" /><Relationship Id="rId52" Type="http://schemas.openxmlformats.org/officeDocument/2006/relationships/hyperlink" Target="http://www.epa.gov/bioindicators/html/waterpennybeetles.html" TargetMode="External" /><Relationship Id="rId53" Type="http://schemas.openxmlformats.org/officeDocument/2006/relationships/hyperlink" Target="http://www.entomology.umn.edu/midge/VSMIVP%20Key/English/Corixidae.htm" TargetMode="External" /><Relationship Id="rId54" Type="http://schemas.openxmlformats.org/officeDocument/2006/relationships/hyperlink" Target="http://www.entomology.umn.edu/midge/VSMIVP%20Key/English/Notonectidae.htm" TargetMode="External" /><Relationship Id="rId55" Type="http://schemas.openxmlformats.org/officeDocument/2006/relationships/hyperlink" Target="http://www.entomology.umn.edu/midge/VSMIVP%20Key/English/Belostomatidae.htm" TargetMode="External" /><Relationship Id="rId56" Type="http://schemas.openxmlformats.org/officeDocument/2006/relationships/hyperlink" Target="http://www.entomology.umn.edu/midge/VSMIVP%20Key/English/Hydrometridae.htm" TargetMode="External" /><Relationship Id="rId57" Type="http://schemas.openxmlformats.org/officeDocument/2006/relationships/hyperlink" Target="http://www.entomology.umn.edu/midge/VSMIVP%20Key/English/Nepidae.htm" TargetMode="External" /><Relationship Id="rId58" Type="http://schemas.openxmlformats.org/officeDocument/2006/relationships/hyperlink" Target="http://www.entomology.umn.edu/midge/VSMIVP%20Key/English/Gerridae.htm" TargetMode="External" /><Relationship Id="rId59" Type="http://schemas.openxmlformats.org/officeDocument/2006/relationships/hyperlink" Target="http://www.entomology.umn.edu/midge/VSMIVP%20Key/English/Corydalidae.htm" TargetMode="External" /><Relationship Id="rId60" Type="http://schemas.openxmlformats.org/officeDocument/2006/relationships/hyperlink" Target="http://www.entomology.umn.edu/midge/VSMIVP%20Key/Museum/Sialidae.htm" TargetMode="External" /><Relationship Id="rId61" Type="http://schemas.openxmlformats.org/officeDocument/2006/relationships/hyperlink" Target="http://www.ent.iastate.edu/dept/research/systematics/bleph/biology.html" TargetMode="External" /><Relationship Id="rId62" Type="http://schemas.openxmlformats.org/officeDocument/2006/relationships/hyperlink" Target="http://www.entomology.umn.edu/midge/VSMIVP%20Key/English/Ceratopogonidae.htm" TargetMode="External" /><Relationship Id="rId63" Type="http://schemas.openxmlformats.org/officeDocument/2006/relationships/hyperlink" Target="http://www.entomology.umn.edu/midge/VSMIVP%20Key/English/Chironomidae.htm" TargetMode="External" /><Relationship Id="rId64" Type="http://schemas.openxmlformats.org/officeDocument/2006/relationships/hyperlink" Target="http://www.entomology.umn.edu/midge/VSMIVP%20Key/English/Culicidae.htm" TargetMode="External" /><Relationship Id="rId65" Type="http://schemas.openxmlformats.org/officeDocument/2006/relationships/hyperlink" Target="http://www.entomology.umn.edu/midge/VSMIVP%20Key/English/Dixidae.htm" TargetMode="External" /><Relationship Id="rId66" Type="http://schemas.openxmlformats.org/officeDocument/2006/relationships/hyperlink" Target="http://www.entomology.umn.edu/midge/VSMIVP%20Key/English/Syrphidae.htm" TargetMode="External" /><Relationship Id="rId67" Type="http://schemas.openxmlformats.org/officeDocument/2006/relationships/hyperlink" Target="http://www.waterbugkey.vcsu.edu/php/familydetail.php?idnum=7&amp;show=1508&amp;fa=Athericidae&amp;o=Diptera&amp;ls=larvae" TargetMode="External" /><Relationship Id="rId68" Type="http://schemas.openxmlformats.org/officeDocument/2006/relationships/hyperlink" Target="http://www.entomology.umn.edu/midge/VSMIVP%20Key/English/Empididae.htm" TargetMode="External" /><Relationship Id="rId69" Type="http://schemas.openxmlformats.org/officeDocument/2006/relationships/hyperlink" Target="http://www.entomology.umn.edu/midge/VSMIVP%20Key/English/Psychodidae.htm" TargetMode="External" /><Relationship Id="rId70" Type="http://schemas.openxmlformats.org/officeDocument/2006/relationships/hyperlink" Target="http://www.entomology.umn.edu/midge/VSMIVP%20Key/English/Ptychopteridae.htm" TargetMode="External" /><Relationship Id="rId71" Type="http://schemas.openxmlformats.org/officeDocument/2006/relationships/hyperlink" Target="http://www.entomology.umn.edu/midge/VSMIVP%20Key/English/Simuliidae.htm" TargetMode="External" /><Relationship Id="rId72" Type="http://schemas.openxmlformats.org/officeDocument/2006/relationships/hyperlink" Target="http://www.entomology.umn.edu/midge/VSMIVP%20Key/English/Stratiomyidae.htm" TargetMode="External" /><Relationship Id="rId73" Type="http://schemas.openxmlformats.org/officeDocument/2006/relationships/hyperlink" Target="http://www.entomology.umn.edu/midge/VSMIVP%20Key/English/Tabanidae.htm" TargetMode="External" /><Relationship Id="rId74" Type="http://schemas.openxmlformats.org/officeDocument/2006/relationships/hyperlink" Target="http://www.entomology.umn.edu/midge/VSMIVP%20Key/English/Tipulidae.htm" TargetMode="External" /><Relationship Id="rId75" Type="http://schemas.openxmlformats.org/officeDocument/2006/relationships/hyperlink" Target="http://www.ndfreshwaterinverts.vcsu.edu/php/detail.php?idnum=22&amp;p=Arthropoda&amp;tn=Arachnida&amp;scl=Acarina" TargetMode="External" /><Relationship Id="rId76" Type="http://schemas.openxmlformats.org/officeDocument/2006/relationships/hyperlink" Target="http://www.ndfreshwaterinverts.vcsu.edu/php/detail.php?idnum=22&amp;p=Arthropoda&amp;c=Malacostraca&amp;show=31&amp;o=Amphipoda&amp;ls=adult" TargetMode="External" /><Relationship Id="rId77" Type="http://schemas.openxmlformats.org/officeDocument/2006/relationships/hyperlink" Target="http://www.science.marshall.edu/jonest/Crayfish%20web%20page/CrayfishHompage.htm" TargetMode="External" /><Relationship Id="rId78" Type="http://schemas.openxmlformats.org/officeDocument/2006/relationships/hyperlink" Target="http://species.wikimedia.org/wiki/File:Dakuma.jpg" TargetMode="External" /><Relationship Id="rId79" Type="http://schemas.openxmlformats.org/officeDocument/2006/relationships/hyperlink" Target="http://www.troutnut.com/hatch/70/Arthropod-Isopoda-Sowbugs" TargetMode="External" /><Relationship Id="rId80" Type="http://schemas.openxmlformats.org/officeDocument/2006/relationships/hyperlink" Target="http://www.ndfreshwaterinverts.vcsu.edu/php/detail.php?idnum=23&amp;p=Mollusca&amp;c=&amp;fa=Hydrobiidae" TargetMode="External" /><Relationship Id="rId81" Type="http://schemas.openxmlformats.org/officeDocument/2006/relationships/hyperlink" Target="http://www.glerl.noaa.gov/seagrant/GLWL/Benthos/Mollusca/Gastropods/Pleurocercidae.html" TargetMode="External" /><Relationship Id="rId82" Type="http://schemas.openxmlformats.org/officeDocument/2006/relationships/hyperlink" Target="http://www.glerl.noaa.gov/seagrant/GLWL/Benthos/Mollusca/Gastropods/Viviparidae.html" TargetMode="External" /><Relationship Id="rId83" Type="http://schemas.openxmlformats.org/officeDocument/2006/relationships/hyperlink" Target="http://www.ndfreshwaterinverts.vcsu.edu/php/detail.php?idnum=23&amp;p=Mollusca&amp;c=&amp;fa=Ancylidae" TargetMode="External" /><Relationship Id="rId84" Type="http://schemas.openxmlformats.org/officeDocument/2006/relationships/hyperlink" Target="http://www.ndfreshwaterinverts.vcsu.edu/php/detail.php?idnum=23&amp;p=Mollusca&amp;c=&amp;fa=Planorbidae" TargetMode="External" /><Relationship Id="rId85" Type="http://schemas.openxmlformats.org/officeDocument/2006/relationships/hyperlink" Target="http://www.ndfreshwaterinverts.vcsu.edu/php/detail.php?idnum=23&amp;p=Mollusca&amp;c=&amp;fa=Physidae" TargetMode="External" /><Relationship Id="rId86" Type="http://schemas.openxmlformats.org/officeDocument/2006/relationships/hyperlink" Target="http://el.erdc.usace.army.mil/zebra/zmis/zmishelp4/corbiculidae.htm" TargetMode="External" /><Relationship Id="rId87" Type="http://schemas.openxmlformats.org/officeDocument/2006/relationships/hyperlink" Target="http://el.erdc.usace.army.mil/zebra/zmis/zmishelp4/sphaeriidae.htm" TargetMode="External" /><Relationship Id="rId88" Type="http://schemas.openxmlformats.org/officeDocument/2006/relationships/hyperlink" Target="http://el.erdc.usace.army.mil/mussels/freshwater.html" TargetMode="External" /><Relationship Id="rId89" Type="http://schemas.openxmlformats.org/officeDocument/2006/relationships/hyperlink" Target="http://www.ndfreshwaterinverts.vcsu.edu/php/detail.php?idnum=21&amp;p=Annelida&amp;sc=Hirudinea&amp;show=35&amp;ls=adult" TargetMode="External" /><Relationship Id="rId90" Type="http://schemas.openxmlformats.org/officeDocument/2006/relationships/hyperlink" Target="http://www.chebucto.ns.ca/ccn/info/Science/SWCS/ZOOBENTH/BENTHOS/xxv.html" TargetMode="External" /><Relationship Id="rId91" Type="http://schemas.openxmlformats.org/officeDocument/2006/relationships/hyperlink" Target="http://www.stroudcenter.org/schuylkill/taxa/taxon33.htm" TargetMode="External" /><Relationship Id="rId92" Type="http://schemas.openxmlformats.org/officeDocument/2006/relationships/hyperlink" Target="http://www.ndfreshwaterinverts.vcsu.edu/php/phylumdetails.php?idnum=24" TargetMode="External" /><Relationship Id="rId93" Type="http://schemas.openxmlformats.org/officeDocument/2006/relationships/hyperlink" Target="http://www.bgsd.k12.wa.us/hml/jr_cam/macros/amc/flatworm.html" TargetMode="External" /><Relationship Id="rId94" Type="http://schemas.openxmlformats.org/officeDocument/2006/relationships/hyperlink" Target="http://www.waterbugkey.vcsu.edu/php/orderdetails.php?idnum=4" TargetMode="External" /><Relationship Id="rId95" Type="http://schemas.openxmlformats.org/officeDocument/2006/relationships/hyperlink" Target="http://www.waterbugkey.vcsu.edu/php/orderdetails.php?idnum=10" TargetMode="External" /><Relationship Id="rId96" Type="http://schemas.openxmlformats.org/officeDocument/2006/relationships/hyperlink" Target="http://www.entomology.umn.edu/midge/VSMIVP%20Key/English/Neuroptera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base.com/tmurray74/image/60439040" TargetMode="External" /><Relationship Id="rId2" Type="http://schemas.openxmlformats.org/officeDocument/2006/relationships/hyperlink" Target="http://www.entomology.umn.edu/midge/VSMIVP%20Key/English/Baetidae.htm" TargetMode="External" /><Relationship Id="rId3" Type="http://schemas.openxmlformats.org/officeDocument/2006/relationships/hyperlink" Target="http://www.entomology.umn.edu/midge/VSMIVP%20Key/English/Isonychiidae.htm" TargetMode="External" /><Relationship Id="rId4" Type="http://schemas.openxmlformats.org/officeDocument/2006/relationships/hyperlink" Target="http://www.entomology.umn.edu/midge/VSMIVP%20Key/English/Siphlonuridae.htm" TargetMode="External" /><Relationship Id="rId5" Type="http://schemas.openxmlformats.org/officeDocument/2006/relationships/hyperlink" Target="http://www.entomology.umn.edu/midge/VSMIVP%20Key/English/Caenidae.htm" TargetMode="External" /><Relationship Id="rId6" Type="http://schemas.openxmlformats.org/officeDocument/2006/relationships/hyperlink" Target="http://www.entomology.umn.edu/midge/VSMIVP%20Key/English/Ephemerellidae.htm" TargetMode="External" /><Relationship Id="rId7" Type="http://schemas.openxmlformats.org/officeDocument/2006/relationships/hyperlink" Target="http://www.entomology.umn.edu/midge/VSMIVP%20Key/English/Heptageniidae.htm" TargetMode="External" /><Relationship Id="rId8" Type="http://schemas.openxmlformats.org/officeDocument/2006/relationships/hyperlink" Target="http://www.entomology.umn.edu/midge/VSMIVP%20Key/English/Leptophlebiidae.htm" TargetMode="External" /><Relationship Id="rId9" Type="http://schemas.openxmlformats.org/officeDocument/2006/relationships/hyperlink" Target="http://www.entomology.umn.edu/midge/VSMIVP%20Key/English/Tricorythidae.htm" TargetMode="External" /><Relationship Id="rId10" Type="http://schemas.openxmlformats.org/officeDocument/2006/relationships/hyperlink" Target="http://www.entomology.umn.edu/midge/VSMIVP%20Key/English/Baetiscidae.htm" TargetMode="External" /><Relationship Id="rId11" Type="http://schemas.openxmlformats.org/officeDocument/2006/relationships/hyperlink" Target="http://www.entomology.umn.edu/midge/VSMIVP%20Key/English/Ephemeridae.htm" TargetMode="External" /><Relationship Id="rId12" Type="http://schemas.openxmlformats.org/officeDocument/2006/relationships/hyperlink" Target="http://www.entomology.umn.edu/midge/VSMIVP%20Key/English/Potamanthidae.htm" TargetMode="External" /><Relationship Id="rId13" Type="http://schemas.openxmlformats.org/officeDocument/2006/relationships/hyperlink" Target="http://www.entomology.umn.edu/midge/VSMIVP%20Key/English/Capniidae.htm" TargetMode="External" /><Relationship Id="rId14" Type="http://schemas.openxmlformats.org/officeDocument/2006/relationships/hyperlink" Target="http://www.entomology.umn.edu/midge/VSMIVP%20Key/English/Leuctridae.htm" TargetMode="External" /><Relationship Id="rId15" Type="http://schemas.openxmlformats.org/officeDocument/2006/relationships/hyperlink" Target="http://www.entomology.umn.edu/midge/VSMIVP%20Key/English/Taeniopterygidae.htm" TargetMode="External" /><Relationship Id="rId16" Type="http://schemas.openxmlformats.org/officeDocument/2006/relationships/hyperlink" Target="http://www.entomology.umn.edu/midge/VSMIVP%20Key/English/Perlidae.htm" TargetMode="External" /><Relationship Id="rId17" Type="http://schemas.openxmlformats.org/officeDocument/2006/relationships/hyperlink" Target="http://www.entomology.umn.edu/midge/VSMIVP%20Key/English/Perlolidae.htm" TargetMode="External" /><Relationship Id="rId18" Type="http://schemas.openxmlformats.org/officeDocument/2006/relationships/hyperlink" Target="http://www.entomology.umn.edu/midge/VSMIVP%20Key/English/Nemouridae.htm" TargetMode="External" /><Relationship Id="rId19" Type="http://schemas.openxmlformats.org/officeDocument/2006/relationships/hyperlink" Target="http://www.troutnut.com/im_regspec/picture_1644_small.jpg" TargetMode="External" /><Relationship Id="rId20" Type="http://schemas.openxmlformats.org/officeDocument/2006/relationships/hyperlink" Target="http://www.entomology.umn.edu/midge/VSMIVP%20Key/English/Pteronarcyidae.htm" TargetMode="External" /><Relationship Id="rId21" Type="http://schemas.openxmlformats.org/officeDocument/2006/relationships/hyperlink" Target="http://www.stroudcenter.org/schuylkill/taxa/taxon11.htm" TargetMode="External" /><Relationship Id="rId22" Type="http://schemas.openxmlformats.org/officeDocument/2006/relationships/hyperlink" Target="http://www.epa.gov/bioindicators/html/caddisflies_hydropsychidae.html" TargetMode="External" /><Relationship Id="rId23" Type="http://schemas.openxmlformats.org/officeDocument/2006/relationships/hyperlink" Target="http://www.epa.gov/bioindicators/html/caddisflies_philopotamidae.html" TargetMode="External" /><Relationship Id="rId24" Type="http://schemas.openxmlformats.org/officeDocument/2006/relationships/hyperlink" Target="http://www.epa.gov/bioindicators/html/caddisflies_polycentropodidae.html" TargetMode="External" /><Relationship Id="rId25" Type="http://schemas.openxmlformats.org/officeDocument/2006/relationships/hyperlink" Target="http://www.epa.gov/bioindicators/html/caddisflies_psychomyiidae.html" TargetMode="External" /><Relationship Id="rId26" Type="http://schemas.openxmlformats.org/officeDocument/2006/relationships/hyperlink" Target="http://www.epa.gov/bioindicators/html/caddisflies_ryacophilidae.html" TargetMode="External" /><Relationship Id="rId27" Type="http://schemas.openxmlformats.org/officeDocument/2006/relationships/hyperlink" Target="http://www.epa.gov/bioindicators/html/caddisflies_brachycentridae.html" TargetMode="External" /><Relationship Id="rId28" Type="http://schemas.openxmlformats.org/officeDocument/2006/relationships/hyperlink" Target="http://www.epa.gov/bioindicators/html/caddisflies_glossosomatidae.html" TargetMode="External" /><Relationship Id="rId29" Type="http://schemas.openxmlformats.org/officeDocument/2006/relationships/hyperlink" Target="http://www.epa.gov/bioindicators/html/caddisflies_helicopsychidae.html" TargetMode="External" /><Relationship Id="rId30" Type="http://schemas.openxmlformats.org/officeDocument/2006/relationships/hyperlink" Target="http://www.epa.gov/bioindicators/html/caddisflies_hydroptilidae.html" TargetMode="External" /><Relationship Id="rId31" Type="http://schemas.openxmlformats.org/officeDocument/2006/relationships/hyperlink" Target="http://www.epa.gov/bioindicators/html/caddisflies_lepidostomatidae.html" TargetMode="External" /><Relationship Id="rId32" Type="http://schemas.openxmlformats.org/officeDocument/2006/relationships/hyperlink" Target="http://www.epa.gov/bioindicators/html/caddisflies_leptoceridae.html" TargetMode="External" /><Relationship Id="rId33" Type="http://schemas.openxmlformats.org/officeDocument/2006/relationships/hyperlink" Target="http://www.epa.gov/bioindicators/html/caddisflies_limnephilidae.html" TargetMode="External" /><Relationship Id="rId34" Type="http://schemas.openxmlformats.org/officeDocument/2006/relationships/hyperlink" Target="http://www.epa.gov/bioindicators/html/caddisflies_molannidae.html" TargetMode="External" /><Relationship Id="rId35" Type="http://schemas.openxmlformats.org/officeDocument/2006/relationships/hyperlink" Target="http://www.epa.gov/bioindicators/html/caddisflies_phryganeidae.html" TargetMode="External" /><Relationship Id="rId36" Type="http://schemas.openxmlformats.org/officeDocument/2006/relationships/hyperlink" Target="http://www.epa.gov/bioindicators/html/caddisflies_uenoidae.html" TargetMode="External" /><Relationship Id="rId37" Type="http://schemas.openxmlformats.org/officeDocument/2006/relationships/hyperlink" Target="http://www.entomology.umn.edu/midge/VSMIVP%20Key/English/Aeshnidae.htm" TargetMode="External" /><Relationship Id="rId38" Type="http://schemas.openxmlformats.org/officeDocument/2006/relationships/hyperlink" Target="http://www.entomology.umn.edu/midge/VSMIVP%20Key/English/Cordulegastridae.htm" TargetMode="External" /><Relationship Id="rId39" Type="http://schemas.openxmlformats.org/officeDocument/2006/relationships/hyperlink" Target="http://www.entomology.umn.edu/midge/VSMIVP%20Key/English/Gomphidae.htm" TargetMode="External" /><Relationship Id="rId40" Type="http://schemas.openxmlformats.org/officeDocument/2006/relationships/hyperlink" Target="http://www.entomology.umn.edu/midge/VSMIVP%20Key/English/Libelluidae.htm" TargetMode="External" /><Relationship Id="rId41" Type="http://schemas.openxmlformats.org/officeDocument/2006/relationships/hyperlink" Target="http://www.entomology.umn.edu/midge/VSMIVP%20Key/English/Calopterygidae.htm" TargetMode="External" /><Relationship Id="rId42" Type="http://schemas.openxmlformats.org/officeDocument/2006/relationships/hyperlink" Target="http://www.entomology.umn.edu/midge/VSMIVP%20Key/English/Coenagrionidae.htm" TargetMode="External" /><Relationship Id="rId43" Type="http://schemas.openxmlformats.org/officeDocument/2006/relationships/hyperlink" Target="http://www.entomology.umn.edu/midge/VSMIVP%20Key/English/Lestidae.htm" TargetMode="External" /><Relationship Id="rId44" Type="http://schemas.openxmlformats.org/officeDocument/2006/relationships/hyperlink" Target="http://www.entomology.umn.edu/midge/VSMIVP%20Key/English/Chrysomelidae.htm" TargetMode="External" /><Relationship Id="rId45" Type="http://schemas.openxmlformats.org/officeDocument/2006/relationships/hyperlink" Target="http://www.entomology.umn.edu/midge/VSMIVP%20Key/English/Dryopidaeadult.htm" TargetMode="External" /><Relationship Id="rId46" Type="http://schemas.openxmlformats.org/officeDocument/2006/relationships/hyperlink" Target="http://www.entomology.umn.edu/midge/VSMIVP%20Key/English/Dytiscidae.htm" TargetMode="External" /><Relationship Id="rId47" Type="http://schemas.openxmlformats.org/officeDocument/2006/relationships/hyperlink" Target="http://www.entomology.umn.edu/midge/VSMIVP%20Key/English/Elmidae.htm" TargetMode="External" /><Relationship Id="rId48" Type="http://schemas.openxmlformats.org/officeDocument/2006/relationships/hyperlink" Target="http://www.entomology.umn.edu/midge/VSMIVP%20Key/English/Gyrinidae.htm" TargetMode="External" /><Relationship Id="rId49" Type="http://schemas.openxmlformats.org/officeDocument/2006/relationships/hyperlink" Target="http://www.entomology.umn.edu/midge/VSMIVP%20Key/English/Haliplidae.htm" TargetMode="External" /><Relationship Id="rId50" Type="http://schemas.openxmlformats.org/officeDocument/2006/relationships/hyperlink" Target="http://www.entomology.umn.edu/midge/VSMIVP%20Key/English/Hydrophilidae.htm" TargetMode="External" /><Relationship Id="rId51" Type="http://schemas.openxmlformats.org/officeDocument/2006/relationships/hyperlink" Target="http://www.epa.gov/bioiweb1/html/photos_invertebrates_beetles.html" TargetMode="External" /><Relationship Id="rId52" Type="http://schemas.openxmlformats.org/officeDocument/2006/relationships/hyperlink" Target="http://www.epa.gov/bioindicators/html/waterpennybeetles.html" TargetMode="External" /><Relationship Id="rId53" Type="http://schemas.openxmlformats.org/officeDocument/2006/relationships/hyperlink" Target="http://www.entomology.umn.edu/midge/VSMIVP%20Key/English/Corixidae.htm" TargetMode="External" /><Relationship Id="rId54" Type="http://schemas.openxmlformats.org/officeDocument/2006/relationships/hyperlink" Target="http://www.entomology.umn.edu/midge/VSMIVP%20Key/English/Notonectidae.htm" TargetMode="External" /><Relationship Id="rId55" Type="http://schemas.openxmlformats.org/officeDocument/2006/relationships/hyperlink" Target="http://www.entomology.umn.edu/midge/VSMIVP%20Key/English/Belostomatidae.htm" TargetMode="External" /><Relationship Id="rId56" Type="http://schemas.openxmlformats.org/officeDocument/2006/relationships/hyperlink" Target="http://www.entomology.umn.edu/midge/VSMIVP%20Key/English/Hydrometridae.htm" TargetMode="External" /><Relationship Id="rId57" Type="http://schemas.openxmlformats.org/officeDocument/2006/relationships/hyperlink" Target="http://www.entomology.umn.edu/midge/VSMIVP%20Key/English/Nepidae.htm" TargetMode="External" /><Relationship Id="rId58" Type="http://schemas.openxmlformats.org/officeDocument/2006/relationships/hyperlink" Target="http://www.entomology.umn.edu/midge/VSMIVP%20Key/English/Gerridae.htm" TargetMode="External" /><Relationship Id="rId59" Type="http://schemas.openxmlformats.org/officeDocument/2006/relationships/hyperlink" Target="http://www.entomology.umn.edu/midge/VSMIVP%20Key/English/Corydalidae.htm" TargetMode="External" /><Relationship Id="rId60" Type="http://schemas.openxmlformats.org/officeDocument/2006/relationships/hyperlink" Target="http://www.entomology.umn.edu/midge/VSMIVP%20Key/Museum/Sialidae.htm" TargetMode="External" /><Relationship Id="rId61" Type="http://schemas.openxmlformats.org/officeDocument/2006/relationships/hyperlink" Target="http://www.ent.iastate.edu/dept/research/systematics/bleph/biology.html" TargetMode="External" /><Relationship Id="rId62" Type="http://schemas.openxmlformats.org/officeDocument/2006/relationships/hyperlink" Target="http://www.entomology.umn.edu/midge/VSMIVP%20Key/English/Ceratopogonidae.htm" TargetMode="External" /><Relationship Id="rId63" Type="http://schemas.openxmlformats.org/officeDocument/2006/relationships/hyperlink" Target="http://www.entomology.umn.edu/midge/VSMIVP%20Key/English/Chironomidae.htm" TargetMode="External" /><Relationship Id="rId64" Type="http://schemas.openxmlformats.org/officeDocument/2006/relationships/hyperlink" Target="http://www.entomology.umn.edu/midge/VSMIVP%20Key/English/Culicidae.htm" TargetMode="External" /><Relationship Id="rId65" Type="http://schemas.openxmlformats.org/officeDocument/2006/relationships/hyperlink" Target="http://www.entomology.umn.edu/midge/VSMIVP%20Key/English/Dixidae.htm" TargetMode="External" /><Relationship Id="rId66" Type="http://schemas.openxmlformats.org/officeDocument/2006/relationships/hyperlink" Target="http://www.entomology.umn.edu/midge/VSMIVP%20Key/English/Syrphidae.htm" TargetMode="External" /><Relationship Id="rId67" Type="http://schemas.openxmlformats.org/officeDocument/2006/relationships/hyperlink" Target="http://www.waterbugkey.vcsu.edu/php/familydetail.php?idnum=7&amp;show=1508&amp;fa=Athericidae&amp;o=Diptera&amp;ls=larvae" TargetMode="External" /><Relationship Id="rId68" Type="http://schemas.openxmlformats.org/officeDocument/2006/relationships/hyperlink" Target="http://www.entomology.umn.edu/midge/VSMIVP%20Key/English/Empididae.htm" TargetMode="External" /><Relationship Id="rId69" Type="http://schemas.openxmlformats.org/officeDocument/2006/relationships/hyperlink" Target="http://www.entomology.umn.edu/midge/VSMIVP%20Key/English/Psychodidae.htm" TargetMode="External" /><Relationship Id="rId70" Type="http://schemas.openxmlformats.org/officeDocument/2006/relationships/hyperlink" Target="http://www.entomology.umn.edu/midge/VSMIVP%20Key/English/Ptychopteridae.htm" TargetMode="External" /><Relationship Id="rId71" Type="http://schemas.openxmlformats.org/officeDocument/2006/relationships/hyperlink" Target="http://www.entomology.umn.edu/midge/VSMIVP%20Key/English/Simuliidae.htm" TargetMode="External" /><Relationship Id="rId72" Type="http://schemas.openxmlformats.org/officeDocument/2006/relationships/hyperlink" Target="http://www.entomology.umn.edu/midge/VSMIVP%20Key/English/Stratiomyidae.htm" TargetMode="External" /><Relationship Id="rId73" Type="http://schemas.openxmlformats.org/officeDocument/2006/relationships/hyperlink" Target="http://www.entomology.umn.edu/midge/VSMIVP%20Key/English/Tabanidae.htm" TargetMode="External" /><Relationship Id="rId74" Type="http://schemas.openxmlformats.org/officeDocument/2006/relationships/hyperlink" Target="http://www.entomology.umn.edu/midge/VSMIVP%20Key/English/Tipulidae.htm" TargetMode="External" /><Relationship Id="rId75" Type="http://schemas.openxmlformats.org/officeDocument/2006/relationships/hyperlink" Target="http://www.waterbugkey.vcsu.edu/php/orderdetails.php?idnum=4" TargetMode="External" /><Relationship Id="rId76" Type="http://schemas.openxmlformats.org/officeDocument/2006/relationships/hyperlink" Target="http://www.waterbugkey.vcsu.edu/php/orderdetails.php?idnum=10" TargetMode="External" /><Relationship Id="rId77" Type="http://schemas.openxmlformats.org/officeDocument/2006/relationships/hyperlink" Target="http://www.entomology.umn.edu/midge/VSMIVP%20Key/English/Neuroptera.htm" TargetMode="External" /><Relationship Id="rId78" Type="http://schemas.openxmlformats.org/officeDocument/2006/relationships/hyperlink" Target="http://www.ndfreshwaterinverts.vcsu.edu/php/detail.php?idnum=22&amp;p=Arthropoda&amp;tn=Arachnida&amp;scl=Acarina" TargetMode="External" /><Relationship Id="rId79" Type="http://schemas.openxmlformats.org/officeDocument/2006/relationships/hyperlink" Target="http://www.ndfreshwaterinverts.vcsu.edu/php/detail.php?idnum=22&amp;p=Arthropoda&amp;c=Malacostraca&amp;show=31&amp;o=Amphipoda&amp;ls=adult" TargetMode="External" /><Relationship Id="rId80" Type="http://schemas.openxmlformats.org/officeDocument/2006/relationships/hyperlink" Target="http://www.science.marshall.edu/jonest/Crayfish%20web%20page/CrayfishHompage.htm" TargetMode="External" /><Relationship Id="rId81" Type="http://schemas.openxmlformats.org/officeDocument/2006/relationships/hyperlink" Target="http://species.wikimedia.org/wiki/File:Dakuma.jpg" TargetMode="External" /><Relationship Id="rId82" Type="http://schemas.openxmlformats.org/officeDocument/2006/relationships/hyperlink" Target="http://www.troutnut.com/hatch/70/Arthropod-Isopoda-Sowbugs" TargetMode="External" /><Relationship Id="rId83" Type="http://schemas.openxmlformats.org/officeDocument/2006/relationships/hyperlink" Target="http://www.ndfreshwaterinverts.vcsu.edu/php/detail.php?idnum=21&amp;p=Annelida&amp;sc=Hirudinea&amp;show=35&amp;ls=adult" TargetMode="External" /><Relationship Id="rId84" Type="http://schemas.openxmlformats.org/officeDocument/2006/relationships/hyperlink" Target="http://www.chebucto.ns.ca/ccn/info/Science/SWCS/ZOOBENTH/BENTHOS/xxv.html" TargetMode="External" /><Relationship Id="rId85" Type="http://schemas.openxmlformats.org/officeDocument/2006/relationships/hyperlink" Target="http://www.stroudcenter.org/schuylkill/taxa/taxon33.htm" TargetMode="External" /><Relationship Id="rId86" Type="http://schemas.openxmlformats.org/officeDocument/2006/relationships/hyperlink" Target="http://www.ndfreshwaterinverts.vcsu.edu/php/phylumdetails.php?idnum=24" TargetMode="External" /><Relationship Id="rId87" Type="http://schemas.openxmlformats.org/officeDocument/2006/relationships/hyperlink" Target="http://www.bgsd.k12.wa.us/hml/jr_cam/macros/amc/flatworm.html" TargetMode="External" /><Relationship Id="rId88" Type="http://schemas.openxmlformats.org/officeDocument/2006/relationships/hyperlink" Target="http://el.erdc.usace.army.mil/zebra/zmis/zmishelp4/corbiculidae.htm" TargetMode="External" /><Relationship Id="rId89" Type="http://schemas.openxmlformats.org/officeDocument/2006/relationships/hyperlink" Target="http://el.erdc.usace.army.mil/zebra/zmis/zmishelp4/sphaeriidae.htm" TargetMode="External" /><Relationship Id="rId90" Type="http://schemas.openxmlformats.org/officeDocument/2006/relationships/hyperlink" Target="http://el.erdc.usace.army.mil/mussels/freshwater.html" TargetMode="External" /><Relationship Id="rId91" Type="http://schemas.openxmlformats.org/officeDocument/2006/relationships/hyperlink" Target="http://www.ndfreshwaterinverts.vcsu.edu/php/detail.php?idnum=23&amp;p=Mollusca&amp;c=&amp;fa=Hydrobiidae" TargetMode="External" /><Relationship Id="rId92" Type="http://schemas.openxmlformats.org/officeDocument/2006/relationships/hyperlink" Target="http://www.glerl.noaa.gov/seagrant/GLWL/Benthos/Mollusca/Gastropods/Pleurocercidae.html" TargetMode="External" /><Relationship Id="rId93" Type="http://schemas.openxmlformats.org/officeDocument/2006/relationships/hyperlink" Target="http://www.glerl.noaa.gov/seagrant/GLWL/Benthos/Mollusca/Gastropods/Viviparidae.html" TargetMode="External" /><Relationship Id="rId94" Type="http://schemas.openxmlformats.org/officeDocument/2006/relationships/hyperlink" Target="http://www.ndfreshwaterinverts.vcsu.edu/php/detail.php?idnum=23&amp;p=Mollusca&amp;c=&amp;fa=Ancylidae" TargetMode="External" /><Relationship Id="rId95" Type="http://schemas.openxmlformats.org/officeDocument/2006/relationships/hyperlink" Target="http://www.ndfreshwaterinverts.vcsu.edu/php/detail.php?idnum=23&amp;p=Mollusca&amp;c=&amp;fa=Planorbidae" TargetMode="External" /><Relationship Id="rId96" Type="http://schemas.openxmlformats.org/officeDocument/2006/relationships/hyperlink" Target="http://www.ndfreshwaterinverts.vcsu.edu/php/detail.php?idnum=23&amp;p=Mollusca&amp;c=&amp;fa=Physidae" TargetMode="External" /><Relationship Id="rId97" Type="http://schemas.openxmlformats.org/officeDocument/2006/relationships/hyperlink" Target="../../../../../sos" TargetMode="External" /><Relationship Id="rId98" Type="http://schemas.openxmlformats.org/officeDocument/2006/relationships/comments" Target="../comments3.xml" /><Relationship Id="rId99" Type="http://schemas.openxmlformats.org/officeDocument/2006/relationships/vmlDrawing" Target="../drawings/vmlDrawing2.vml" /><Relationship Id="rId10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A28">
      <selection activeCell="G7" sqref="G7:J7"/>
    </sheetView>
  </sheetViews>
  <sheetFormatPr defaultColWidth="9.140625" defaultRowHeight="15"/>
  <cols>
    <col min="1" max="1" width="2.7109375" style="2" customWidth="1"/>
    <col min="2" max="2" width="11.7109375" style="2" bestFit="1" customWidth="1"/>
    <col min="3" max="11" width="10.7109375" style="2" customWidth="1"/>
    <col min="12" max="12" width="4.7109375" style="2" customWidth="1"/>
    <col min="13" max="16384" width="9.140625" style="2" customWidth="1"/>
  </cols>
  <sheetData>
    <row r="1" ht="6" customHeight="1"/>
    <row r="2" spans="2:11" ht="12" customHeight="1">
      <c r="B2" s="42" t="s">
        <v>112</v>
      </c>
      <c r="C2" s="48"/>
      <c r="D2" s="48"/>
      <c r="E2" s="48"/>
      <c r="F2" s="48"/>
      <c r="G2" s="79" t="s">
        <v>129</v>
      </c>
      <c r="H2" s="80"/>
      <c r="I2" s="74"/>
      <c r="J2" s="74"/>
      <c r="K2" s="75"/>
    </row>
    <row r="3" spans="2:11" ht="12" customHeight="1">
      <c r="B3" s="42" t="s">
        <v>113</v>
      </c>
      <c r="C3" s="76"/>
      <c r="D3" s="76"/>
      <c r="E3" s="42" t="s">
        <v>114</v>
      </c>
      <c r="F3" s="77"/>
      <c r="G3" s="77"/>
      <c r="H3" s="41" t="s">
        <v>115</v>
      </c>
      <c r="I3" s="44"/>
      <c r="J3" s="44"/>
      <c r="K3" s="44"/>
    </row>
    <row r="4" spans="2:11" ht="13.5">
      <c r="B4" s="53" t="s">
        <v>117</v>
      </c>
      <c r="C4" s="54"/>
      <c r="D4" s="78"/>
      <c r="E4" s="78"/>
      <c r="F4" s="78"/>
      <c r="G4" s="78"/>
      <c r="H4" s="42" t="s">
        <v>116</v>
      </c>
      <c r="I4" s="44"/>
      <c r="J4" s="44"/>
      <c r="K4" s="44"/>
    </row>
    <row r="5" spans="2:11" ht="12" customHeight="1">
      <c r="B5" s="53" t="s">
        <v>188</v>
      </c>
      <c r="C5" s="54"/>
      <c r="D5" s="43"/>
      <c r="E5" s="35"/>
      <c r="F5" s="36" t="s">
        <v>189</v>
      </c>
      <c r="G5" s="37"/>
      <c r="H5" s="41" t="s">
        <v>132</v>
      </c>
      <c r="I5" s="66"/>
      <c r="J5" s="67"/>
      <c r="K5" s="36" t="s">
        <v>189</v>
      </c>
    </row>
    <row r="6" spans="2:11" ht="13.5">
      <c r="B6" s="71" t="s">
        <v>263</v>
      </c>
      <c r="C6" s="72"/>
      <c r="D6" s="72"/>
      <c r="E6" s="73"/>
      <c r="F6" s="38">
        <f>SUM(F7:F10)</f>
        <v>0</v>
      </c>
      <c r="G6" s="50" t="s">
        <v>120</v>
      </c>
      <c r="H6" s="51"/>
      <c r="I6" s="51"/>
      <c r="J6" s="52"/>
      <c r="K6" s="39">
        <f>SUM(K7:K20)</f>
        <v>0</v>
      </c>
    </row>
    <row r="7" spans="2:11" ht="13.5">
      <c r="B7" s="47"/>
      <c r="C7" s="48"/>
      <c r="D7" s="48"/>
      <c r="E7" s="49"/>
      <c r="F7" s="9"/>
      <c r="G7" s="47"/>
      <c r="H7" s="48"/>
      <c r="I7" s="48"/>
      <c r="J7" s="49"/>
      <c r="K7" s="9"/>
    </row>
    <row r="8" spans="2:11" ht="13.5">
      <c r="B8" s="47"/>
      <c r="C8" s="48"/>
      <c r="D8" s="48"/>
      <c r="E8" s="49"/>
      <c r="F8" s="9"/>
      <c r="G8" s="47"/>
      <c r="H8" s="48"/>
      <c r="I8" s="48"/>
      <c r="J8" s="49"/>
      <c r="K8" s="9"/>
    </row>
    <row r="9" spans="2:11" ht="13.5">
      <c r="B9" s="47"/>
      <c r="C9" s="48"/>
      <c r="D9" s="48"/>
      <c r="E9" s="49"/>
      <c r="F9" s="9"/>
      <c r="G9" s="47"/>
      <c r="H9" s="48"/>
      <c r="I9" s="48"/>
      <c r="J9" s="49"/>
      <c r="K9" s="9"/>
    </row>
    <row r="10" spans="2:11" ht="13.5">
      <c r="B10" s="47"/>
      <c r="C10" s="48"/>
      <c r="D10" s="48"/>
      <c r="E10" s="49"/>
      <c r="F10" s="9"/>
      <c r="G10" s="47"/>
      <c r="H10" s="48"/>
      <c r="I10" s="48"/>
      <c r="J10" s="49"/>
      <c r="K10" s="9"/>
    </row>
    <row r="11" spans="2:11" ht="13.5">
      <c r="B11" s="50" t="s">
        <v>118</v>
      </c>
      <c r="C11" s="51"/>
      <c r="D11" s="51"/>
      <c r="E11" s="52"/>
      <c r="F11" s="40">
        <f>SUM(F12:F15)</f>
        <v>0</v>
      </c>
      <c r="G11" s="47"/>
      <c r="H11" s="48"/>
      <c r="I11" s="48"/>
      <c r="J11" s="49"/>
      <c r="K11" s="9"/>
    </row>
    <row r="12" spans="2:11" ht="13.5">
      <c r="B12" s="47"/>
      <c r="C12" s="48"/>
      <c r="D12" s="48"/>
      <c r="E12" s="49"/>
      <c r="F12" s="9"/>
      <c r="G12" s="47"/>
      <c r="H12" s="48"/>
      <c r="I12" s="48"/>
      <c r="J12" s="49"/>
      <c r="K12" s="9"/>
    </row>
    <row r="13" spans="2:11" ht="13.5">
      <c r="B13" s="47"/>
      <c r="C13" s="48"/>
      <c r="D13" s="48"/>
      <c r="E13" s="49"/>
      <c r="F13" s="9"/>
      <c r="G13" s="47"/>
      <c r="H13" s="48"/>
      <c r="I13" s="48"/>
      <c r="J13" s="49"/>
      <c r="K13" s="9"/>
    </row>
    <row r="14" spans="2:11" ht="13.5">
      <c r="B14" s="47"/>
      <c r="C14" s="48"/>
      <c r="D14" s="48"/>
      <c r="E14" s="49"/>
      <c r="F14" s="9"/>
      <c r="G14" s="47"/>
      <c r="H14" s="48"/>
      <c r="I14" s="48"/>
      <c r="J14" s="49"/>
      <c r="K14" s="9"/>
    </row>
    <row r="15" spans="2:11" ht="13.5">
      <c r="B15" s="47"/>
      <c r="C15" s="48"/>
      <c r="D15" s="48"/>
      <c r="E15" s="49"/>
      <c r="F15" s="9"/>
      <c r="G15" s="47"/>
      <c r="H15" s="48"/>
      <c r="I15" s="48"/>
      <c r="J15" s="49"/>
      <c r="K15" s="9"/>
    </row>
    <row r="16" spans="2:11" ht="13.5">
      <c r="B16" s="50" t="s">
        <v>119</v>
      </c>
      <c r="C16" s="51"/>
      <c r="D16" s="51"/>
      <c r="E16" s="52"/>
      <c r="F16" s="40">
        <f>SUM(F17:F21)</f>
        <v>0</v>
      </c>
      <c r="G16" s="47"/>
      <c r="H16" s="48"/>
      <c r="I16" s="48"/>
      <c r="J16" s="49"/>
      <c r="K16" s="9"/>
    </row>
    <row r="17" spans="2:11" ht="13.5">
      <c r="B17" s="47"/>
      <c r="C17" s="48"/>
      <c r="D17" s="48"/>
      <c r="E17" s="49"/>
      <c r="F17" s="9"/>
      <c r="G17" s="47"/>
      <c r="H17" s="48"/>
      <c r="I17" s="48"/>
      <c r="J17" s="49"/>
      <c r="K17" s="9"/>
    </row>
    <row r="18" spans="2:11" ht="13.5">
      <c r="B18" s="47"/>
      <c r="C18" s="48"/>
      <c r="D18" s="48"/>
      <c r="E18" s="49"/>
      <c r="F18" s="9"/>
      <c r="G18" s="47"/>
      <c r="H18" s="48"/>
      <c r="I18" s="48"/>
      <c r="J18" s="49"/>
      <c r="K18" s="9"/>
    </row>
    <row r="19" spans="2:11" ht="13.5">
      <c r="B19" s="47"/>
      <c r="C19" s="48"/>
      <c r="D19" s="48"/>
      <c r="E19" s="49"/>
      <c r="F19" s="9"/>
      <c r="G19" s="47"/>
      <c r="H19" s="48"/>
      <c r="I19" s="48"/>
      <c r="J19" s="49"/>
      <c r="K19" s="9"/>
    </row>
    <row r="20" spans="2:11" ht="13.5">
      <c r="B20" s="47"/>
      <c r="C20" s="48"/>
      <c r="D20" s="48"/>
      <c r="E20" s="49"/>
      <c r="F20" s="9"/>
      <c r="G20" s="47"/>
      <c r="H20" s="48"/>
      <c r="I20" s="48"/>
      <c r="J20" s="49"/>
      <c r="K20" s="9"/>
    </row>
    <row r="21" spans="2:11" ht="13.5">
      <c r="B21" s="47"/>
      <c r="C21" s="48"/>
      <c r="D21" s="48"/>
      <c r="E21" s="49"/>
      <c r="F21" s="9"/>
      <c r="G21" s="50" t="s">
        <v>121</v>
      </c>
      <c r="H21" s="51"/>
      <c r="I21" s="51"/>
      <c r="J21" s="52"/>
      <c r="K21" s="39">
        <f>SUM(K22:K30)</f>
        <v>0</v>
      </c>
    </row>
    <row r="22" spans="2:11" ht="13.5">
      <c r="B22" s="50" t="s">
        <v>124</v>
      </c>
      <c r="C22" s="51"/>
      <c r="D22" s="51"/>
      <c r="E22" s="52"/>
      <c r="F22" s="39">
        <f>SUM(F23:F26)</f>
        <v>0</v>
      </c>
      <c r="G22" s="47"/>
      <c r="H22" s="48"/>
      <c r="I22" s="48"/>
      <c r="J22" s="49"/>
      <c r="K22" s="9"/>
    </row>
    <row r="23" spans="2:11" ht="13.5">
      <c r="B23" s="47"/>
      <c r="C23" s="48"/>
      <c r="D23" s="48"/>
      <c r="E23" s="49"/>
      <c r="F23" s="9"/>
      <c r="G23" s="47"/>
      <c r="H23" s="48"/>
      <c r="I23" s="48"/>
      <c r="J23" s="49"/>
      <c r="K23" s="9"/>
    </row>
    <row r="24" spans="2:11" ht="13.5">
      <c r="B24" s="47"/>
      <c r="C24" s="48"/>
      <c r="D24" s="48"/>
      <c r="E24" s="49"/>
      <c r="F24" s="9"/>
      <c r="G24" s="47"/>
      <c r="H24" s="48"/>
      <c r="I24" s="48"/>
      <c r="J24" s="49"/>
      <c r="K24" s="9"/>
    </row>
    <row r="25" spans="2:11" ht="13.5">
      <c r="B25" s="47"/>
      <c r="C25" s="48"/>
      <c r="D25" s="48"/>
      <c r="E25" s="49"/>
      <c r="F25" s="9"/>
      <c r="G25" s="47"/>
      <c r="H25" s="48"/>
      <c r="I25" s="48"/>
      <c r="J25" s="49"/>
      <c r="K25" s="9"/>
    </row>
    <row r="26" spans="2:11" ht="13.5">
      <c r="B26" s="47"/>
      <c r="C26" s="48"/>
      <c r="D26" s="48"/>
      <c r="E26" s="49"/>
      <c r="F26" s="9"/>
      <c r="G26" s="47"/>
      <c r="H26" s="48"/>
      <c r="I26" s="48"/>
      <c r="J26" s="49"/>
      <c r="K26" s="9"/>
    </row>
    <row r="27" spans="2:11" ht="13.5">
      <c r="B27" s="68" t="s">
        <v>264</v>
      </c>
      <c r="C27" s="69"/>
      <c r="D27" s="69"/>
      <c r="E27" s="70"/>
      <c r="F27" s="39">
        <f>SUM(F28:F35)</f>
        <v>0</v>
      </c>
      <c r="G27" s="47"/>
      <c r="H27" s="48"/>
      <c r="I27" s="48"/>
      <c r="J27" s="49"/>
      <c r="K27" s="9"/>
    </row>
    <row r="28" spans="2:11" ht="13.5">
      <c r="B28" s="47"/>
      <c r="C28" s="48"/>
      <c r="D28" s="48"/>
      <c r="E28" s="49"/>
      <c r="F28" s="9"/>
      <c r="G28" s="47"/>
      <c r="H28" s="48"/>
      <c r="I28" s="48"/>
      <c r="J28" s="49"/>
      <c r="K28" s="9"/>
    </row>
    <row r="29" spans="2:11" ht="13.5">
      <c r="B29" s="47"/>
      <c r="C29" s="48"/>
      <c r="D29" s="48"/>
      <c r="E29" s="49"/>
      <c r="F29" s="9"/>
      <c r="G29" s="47"/>
      <c r="H29" s="48"/>
      <c r="I29" s="48"/>
      <c r="J29" s="49"/>
      <c r="K29" s="9"/>
    </row>
    <row r="30" spans="2:11" ht="13.5">
      <c r="B30" s="47"/>
      <c r="C30" s="48"/>
      <c r="D30" s="48"/>
      <c r="E30" s="49"/>
      <c r="F30" s="9"/>
      <c r="G30" s="47"/>
      <c r="H30" s="48"/>
      <c r="I30" s="48"/>
      <c r="J30" s="49"/>
      <c r="K30" s="9"/>
    </row>
    <row r="31" spans="2:11" ht="13.5">
      <c r="B31" s="47"/>
      <c r="C31" s="48"/>
      <c r="D31" s="48"/>
      <c r="E31" s="49"/>
      <c r="F31" s="9"/>
      <c r="G31" s="50" t="s">
        <v>122</v>
      </c>
      <c r="H31" s="51"/>
      <c r="I31" s="51"/>
      <c r="J31" s="52"/>
      <c r="K31" s="39">
        <f>SUM(K32:K45)</f>
        <v>0</v>
      </c>
    </row>
    <row r="32" spans="2:11" ht="13.5">
      <c r="B32" s="47"/>
      <c r="C32" s="48"/>
      <c r="D32" s="48"/>
      <c r="E32" s="49"/>
      <c r="F32" s="9"/>
      <c r="G32" s="47"/>
      <c r="H32" s="48"/>
      <c r="I32" s="48"/>
      <c r="J32" s="49"/>
      <c r="K32" s="9"/>
    </row>
    <row r="33" spans="2:11" ht="13.5">
      <c r="B33" s="47"/>
      <c r="C33" s="48"/>
      <c r="D33" s="48"/>
      <c r="E33" s="49"/>
      <c r="F33" s="9"/>
      <c r="G33" s="47"/>
      <c r="H33" s="48"/>
      <c r="I33" s="48"/>
      <c r="J33" s="49"/>
      <c r="K33" s="9"/>
    </row>
    <row r="34" spans="2:11" ht="13.5">
      <c r="B34" s="47"/>
      <c r="C34" s="48"/>
      <c r="D34" s="48"/>
      <c r="E34" s="49"/>
      <c r="F34" s="9"/>
      <c r="G34" s="47"/>
      <c r="H34" s="48"/>
      <c r="I34" s="48"/>
      <c r="J34" s="49"/>
      <c r="K34" s="9"/>
    </row>
    <row r="35" spans="2:11" ht="13.5">
      <c r="B35" s="47"/>
      <c r="C35" s="48"/>
      <c r="D35" s="48"/>
      <c r="E35" s="49"/>
      <c r="F35" s="9"/>
      <c r="G35" s="47"/>
      <c r="H35" s="48"/>
      <c r="I35" s="48"/>
      <c r="J35" s="49"/>
      <c r="K35" s="9"/>
    </row>
    <row r="36" spans="2:11" ht="13.5">
      <c r="B36" s="50" t="s">
        <v>125</v>
      </c>
      <c r="C36" s="51"/>
      <c r="D36" s="51"/>
      <c r="E36" s="52"/>
      <c r="F36" s="39">
        <f>SUM(F37:F38)</f>
        <v>0</v>
      </c>
      <c r="G36" s="47"/>
      <c r="H36" s="48"/>
      <c r="I36" s="48"/>
      <c r="J36" s="49"/>
      <c r="K36" s="9"/>
    </row>
    <row r="37" spans="2:11" ht="13.5">
      <c r="B37" s="47"/>
      <c r="C37" s="48"/>
      <c r="D37" s="48"/>
      <c r="E37" s="49"/>
      <c r="F37" s="9"/>
      <c r="G37" s="47"/>
      <c r="H37" s="48"/>
      <c r="I37" s="48"/>
      <c r="J37" s="49"/>
      <c r="K37" s="9"/>
    </row>
    <row r="38" spans="2:11" ht="13.5">
      <c r="B38" s="47"/>
      <c r="C38" s="48"/>
      <c r="D38" s="48"/>
      <c r="E38" s="49"/>
      <c r="F38" s="9"/>
      <c r="G38" s="47"/>
      <c r="H38" s="48"/>
      <c r="I38" s="48"/>
      <c r="J38" s="49"/>
      <c r="K38" s="9"/>
    </row>
    <row r="39" spans="2:11" ht="13.5">
      <c r="B39" s="50" t="s">
        <v>126</v>
      </c>
      <c r="C39" s="51"/>
      <c r="D39" s="51"/>
      <c r="E39" s="52"/>
      <c r="F39" s="39">
        <f>SUM(F40:F51)</f>
        <v>0</v>
      </c>
      <c r="G39" s="47"/>
      <c r="H39" s="48"/>
      <c r="I39" s="48"/>
      <c r="J39" s="49"/>
      <c r="K39" s="9"/>
    </row>
    <row r="40" spans="2:11" ht="13.5">
      <c r="B40" s="47"/>
      <c r="C40" s="48"/>
      <c r="D40" s="48"/>
      <c r="E40" s="49"/>
      <c r="F40" s="9"/>
      <c r="G40" s="47"/>
      <c r="H40" s="48"/>
      <c r="I40" s="48"/>
      <c r="J40" s="49"/>
      <c r="K40" s="9"/>
    </row>
    <row r="41" spans="2:11" ht="13.5">
      <c r="B41" s="47"/>
      <c r="C41" s="48"/>
      <c r="D41" s="48"/>
      <c r="E41" s="49"/>
      <c r="F41" s="9"/>
      <c r="G41" s="47"/>
      <c r="H41" s="48"/>
      <c r="I41" s="48"/>
      <c r="J41" s="49"/>
      <c r="K41" s="9"/>
    </row>
    <row r="42" spans="2:11" ht="13.5">
      <c r="B42" s="47"/>
      <c r="C42" s="48"/>
      <c r="D42" s="48"/>
      <c r="E42" s="49"/>
      <c r="F42" s="9"/>
      <c r="G42" s="47"/>
      <c r="H42" s="48"/>
      <c r="I42" s="48"/>
      <c r="J42" s="49"/>
      <c r="K42" s="9"/>
    </row>
    <row r="43" spans="2:11" ht="13.5">
      <c r="B43" s="47"/>
      <c r="C43" s="48"/>
      <c r="D43" s="48"/>
      <c r="E43" s="49"/>
      <c r="F43" s="9"/>
      <c r="G43" s="47"/>
      <c r="H43" s="48"/>
      <c r="I43" s="48"/>
      <c r="J43" s="49"/>
      <c r="K43" s="9"/>
    </row>
    <row r="44" spans="2:11" ht="13.5">
      <c r="B44" s="47"/>
      <c r="C44" s="48"/>
      <c r="D44" s="48"/>
      <c r="E44" s="49"/>
      <c r="F44" s="9"/>
      <c r="G44" s="47"/>
      <c r="H44" s="48"/>
      <c r="I44" s="48"/>
      <c r="J44" s="49"/>
      <c r="K44" s="9"/>
    </row>
    <row r="45" spans="2:11" ht="13.5">
      <c r="B45" s="47"/>
      <c r="C45" s="48"/>
      <c r="D45" s="48"/>
      <c r="E45" s="49"/>
      <c r="F45" s="9"/>
      <c r="G45" s="47"/>
      <c r="H45" s="48"/>
      <c r="I45" s="48"/>
      <c r="J45" s="49"/>
      <c r="K45" s="9"/>
    </row>
    <row r="46" spans="2:11" ht="13.5">
      <c r="B46" s="47"/>
      <c r="C46" s="48"/>
      <c r="D46" s="48"/>
      <c r="E46" s="49"/>
      <c r="F46" s="9"/>
      <c r="G46" s="50" t="s">
        <v>123</v>
      </c>
      <c r="H46" s="51"/>
      <c r="I46" s="51"/>
      <c r="J46" s="52"/>
      <c r="K46" s="39">
        <f>SUM(K47:K54)</f>
        <v>0</v>
      </c>
    </row>
    <row r="47" spans="2:11" ht="13.5">
      <c r="B47" s="47"/>
      <c r="C47" s="48"/>
      <c r="D47" s="48"/>
      <c r="E47" s="49"/>
      <c r="F47" s="9"/>
      <c r="G47" s="47"/>
      <c r="H47" s="48"/>
      <c r="I47" s="48"/>
      <c r="J47" s="49"/>
      <c r="K47" s="9"/>
    </row>
    <row r="48" spans="2:11" ht="13.5">
      <c r="B48" s="47"/>
      <c r="C48" s="48"/>
      <c r="D48" s="48"/>
      <c r="E48" s="49"/>
      <c r="F48" s="9"/>
      <c r="G48" s="47"/>
      <c r="H48" s="48"/>
      <c r="I48" s="48"/>
      <c r="J48" s="49"/>
      <c r="K48" s="9"/>
    </row>
    <row r="49" spans="2:11" ht="13.5">
      <c r="B49" s="47"/>
      <c r="C49" s="48"/>
      <c r="D49" s="48"/>
      <c r="E49" s="49"/>
      <c r="F49" s="9"/>
      <c r="G49" s="47"/>
      <c r="H49" s="48"/>
      <c r="I49" s="48"/>
      <c r="J49" s="49"/>
      <c r="K49" s="9"/>
    </row>
    <row r="50" spans="2:11" ht="13.5">
      <c r="B50" s="47"/>
      <c r="C50" s="48"/>
      <c r="D50" s="48"/>
      <c r="E50" s="49"/>
      <c r="F50" s="9"/>
      <c r="G50" s="47"/>
      <c r="H50" s="48"/>
      <c r="I50" s="48"/>
      <c r="J50" s="49"/>
      <c r="K50" s="9"/>
    </row>
    <row r="51" spans="2:11" ht="13.5">
      <c r="B51" s="47"/>
      <c r="C51" s="48"/>
      <c r="D51" s="48"/>
      <c r="E51" s="49"/>
      <c r="F51" s="9"/>
      <c r="G51" s="47"/>
      <c r="H51" s="48"/>
      <c r="I51" s="48"/>
      <c r="J51" s="49"/>
      <c r="K51" s="9"/>
    </row>
    <row r="52" spans="2:11" ht="13.5">
      <c r="B52" s="50" t="s">
        <v>127</v>
      </c>
      <c r="C52" s="51"/>
      <c r="D52" s="51"/>
      <c r="E52" s="52"/>
      <c r="F52" s="39">
        <f>SUM(F53:F55)</f>
        <v>0</v>
      </c>
      <c r="G52" s="47"/>
      <c r="H52" s="48"/>
      <c r="I52" s="48"/>
      <c r="J52" s="49"/>
      <c r="K52" s="9"/>
    </row>
    <row r="53" spans="2:11" ht="12" customHeight="1">
      <c r="B53" s="59"/>
      <c r="C53" s="60"/>
      <c r="D53" s="60"/>
      <c r="E53" s="61"/>
      <c r="F53" s="9"/>
      <c r="G53" s="47"/>
      <c r="H53" s="48"/>
      <c r="I53" s="48"/>
      <c r="J53" s="49"/>
      <c r="K53" s="9"/>
    </row>
    <row r="54" spans="2:11" ht="12" customHeight="1">
      <c r="B54" s="47"/>
      <c r="C54" s="48"/>
      <c r="D54" s="48"/>
      <c r="E54" s="49"/>
      <c r="F54" s="9"/>
      <c r="G54" s="47"/>
      <c r="H54" s="48"/>
      <c r="I54" s="48"/>
      <c r="J54" s="49"/>
      <c r="K54" s="9"/>
    </row>
    <row r="55" spans="2:11" ht="13.5">
      <c r="B55" s="47"/>
      <c r="C55" s="48"/>
      <c r="D55" s="48"/>
      <c r="E55" s="49"/>
      <c r="F55" s="9"/>
      <c r="G55" s="55" t="s">
        <v>219</v>
      </c>
      <c r="H55" s="56"/>
      <c r="I55" s="62" t="s">
        <v>2</v>
      </c>
      <c r="J55" s="63"/>
      <c r="K55" s="46">
        <f>SUM(K46,F52,F39,F36,K31,F27,F22,K21,F16,F11,F6,K6)</f>
        <v>0</v>
      </c>
    </row>
    <row r="56" spans="2:11" ht="13.5">
      <c r="B56" s="34" t="s">
        <v>128</v>
      </c>
      <c r="C56" s="64"/>
      <c r="D56" s="65"/>
      <c r="E56" s="34" t="s">
        <v>1</v>
      </c>
      <c r="F56" s="45"/>
      <c r="G56" s="57"/>
      <c r="H56" s="58"/>
      <c r="I56" s="62" t="s">
        <v>0</v>
      </c>
      <c r="J56" s="63"/>
      <c r="K56" s="46">
        <f>COUNTA(G47:J54,G32:J45,G22:J30,G7:J20,B7:E10,B12:E15,B17:E21,B23:E26,B28:E35,B37:E38,B40:E51,B53:E55)</f>
        <v>0</v>
      </c>
    </row>
    <row r="57" spans="2:11" ht="13.5">
      <c r="B57" s="50" t="s">
        <v>130</v>
      </c>
      <c r="C57" s="51"/>
      <c r="D57" s="51"/>
      <c r="E57" s="51"/>
      <c r="F57" s="51"/>
      <c r="G57" s="51"/>
      <c r="H57" s="51"/>
      <c r="I57" s="51"/>
      <c r="J57" s="51"/>
      <c r="K57" s="52"/>
    </row>
  </sheetData>
  <sheetProtection password="DDF9" sheet="1" objects="1" scenarios="1"/>
  <mergeCells count="113">
    <mergeCell ref="C2:F2"/>
    <mergeCell ref="C3:D3"/>
    <mergeCell ref="F3:G3"/>
    <mergeCell ref="D4:G4"/>
    <mergeCell ref="B4:C4"/>
    <mergeCell ref="G2:H2"/>
    <mergeCell ref="G15:J15"/>
    <mergeCell ref="G16:J16"/>
    <mergeCell ref="G17:J17"/>
    <mergeCell ref="G18:J18"/>
    <mergeCell ref="G19:J19"/>
    <mergeCell ref="I2:K2"/>
    <mergeCell ref="G7:J7"/>
    <mergeCell ref="G8:J8"/>
    <mergeCell ref="G9:J9"/>
    <mergeCell ref="G10:J10"/>
    <mergeCell ref="B52:E52"/>
    <mergeCell ref="B45:E45"/>
    <mergeCell ref="B47:E47"/>
    <mergeCell ref="B48:E48"/>
    <mergeCell ref="B49:E49"/>
    <mergeCell ref="B6:E6"/>
    <mergeCell ref="B8:E8"/>
    <mergeCell ref="B9:E9"/>
    <mergeCell ref="B10:E10"/>
    <mergeCell ref="B14:E14"/>
    <mergeCell ref="B54:E54"/>
    <mergeCell ref="B55:E55"/>
    <mergeCell ref="I5:J5"/>
    <mergeCell ref="B43:E43"/>
    <mergeCell ref="B44:E44"/>
    <mergeCell ref="B46:E46"/>
    <mergeCell ref="G46:J46"/>
    <mergeCell ref="B22:E22"/>
    <mergeCell ref="B27:E27"/>
    <mergeCell ref="G53:J53"/>
    <mergeCell ref="G54:J54"/>
    <mergeCell ref="B53:E53"/>
    <mergeCell ref="I55:J55"/>
    <mergeCell ref="I56:J56"/>
    <mergeCell ref="C56:D56"/>
    <mergeCell ref="G12:J12"/>
    <mergeCell ref="G13:J13"/>
    <mergeCell ref="G14:J14"/>
    <mergeCell ref="B12:E12"/>
    <mergeCell ref="B13:E13"/>
    <mergeCell ref="B57:K57"/>
    <mergeCell ref="G47:J47"/>
    <mergeCell ref="G48:J48"/>
    <mergeCell ref="G49:J49"/>
    <mergeCell ref="G50:J50"/>
    <mergeCell ref="G51:J51"/>
    <mergeCell ref="G52:J52"/>
    <mergeCell ref="B50:E50"/>
    <mergeCell ref="B51:E51"/>
    <mergeCell ref="G55:H56"/>
    <mergeCell ref="B37:E37"/>
    <mergeCell ref="B38:E38"/>
    <mergeCell ref="B40:E40"/>
    <mergeCell ref="B41:E41"/>
    <mergeCell ref="B42:E42"/>
    <mergeCell ref="B15:E15"/>
    <mergeCell ref="B36:E36"/>
    <mergeCell ref="B39:E39"/>
    <mergeCell ref="B16:E16"/>
    <mergeCell ref="B21:E21"/>
    <mergeCell ref="G11:J11"/>
    <mergeCell ref="B5:C5"/>
    <mergeCell ref="B7:E7"/>
    <mergeCell ref="G6:J6"/>
    <mergeCell ref="B11:E11"/>
    <mergeCell ref="G20:J20"/>
    <mergeCell ref="B17:E17"/>
    <mergeCell ref="B18:E18"/>
    <mergeCell ref="B19:E19"/>
    <mergeCell ref="B20:E20"/>
    <mergeCell ref="G21:J21"/>
    <mergeCell ref="B23:E23"/>
    <mergeCell ref="B24:E24"/>
    <mergeCell ref="B25:E25"/>
    <mergeCell ref="B26:E26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B28:E28"/>
    <mergeCell ref="B29:E29"/>
    <mergeCell ref="B30:E30"/>
    <mergeCell ref="B31:E31"/>
    <mergeCell ref="B32:E32"/>
    <mergeCell ref="B33:E33"/>
    <mergeCell ref="B34:E34"/>
    <mergeCell ref="B35:E35"/>
    <mergeCell ref="G32:J32"/>
    <mergeCell ref="G33:J33"/>
    <mergeCell ref="G34:J34"/>
    <mergeCell ref="G35:J35"/>
    <mergeCell ref="G31:J3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G41:J41"/>
  </mergeCells>
  <hyperlinks>
    <hyperlink ref="G55" r:id="rId1" display="timothy.d.craddock@wv.gov"/>
  </hyperlinks>
  <printOptions/>
  <pageMargins left="0.7" right="0.7" top="0.75" bottom="0.75" header="0.3" footer="0.3"/>
  <pageSetup horizontalDpi="1200" verticalDpi="12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.8515625" style="2" bestFit="1" customWidth="1"/>
    <col min="2" max="2" width="11.00390625" style="2" bestFit="1" customWidth="1"/>
    <col min="3" max="3" width="12.00390625" style="2" bestFit="1" customWidth="1"/>
    <col min="4" max="4" width="11.00390625" style="2" bestFit="1" customWidth="1"/>
    <col min="5" max="5" width="10.8515625" style="2" bestFit="1" customWidth="1"/>
    <col min="6" max="6" width="11.8515625" style="2" bestFit="1" customWidth="1"/>
    <col min="7" max="7" width="11.00390625" style="2" bestFit="1" customWidth="1"/>
    <col min="8" max="8" width="8.421875" style="2" bestFit="1" customWidth="1"/>
    <col min="9" max="9" width="15.8515625" style="29" bestFit="1" customWidth="1"/>
    <col min="10" max="11" width="15.7109375" style="2" customWidth="1"/>
    <col min="12" max="16384" width="9.140625" style="2" customWidth="1"/>
  </cols>
  <sheetData>
    <row r="1" ht="7.5" customHeight="1"/>
    <row r="2" ht="7.5" customHeight="1"/>
    <row r="3" spans="1:9" s="30" customFormat="1" ht="13.5">
      <c r="A3" s="30" t="s">
        <v>95</v>
      </c>
      <c r="B3" s="30" t="s">
        <v>96</v>
      </c>
      <c r="C3" s="30" t="s">
        <v>97</v>
      </c>
      <c r="D3" s="30" t="s">
        <v>98</v>
      </c>
      <c r="E3" s="30" t="s">
        <v>99</v>
      </c>
      <c r="F3" s="30" t="s">
        <v>101</v>
      </c>
      <c r="G3" s="30" t="s">
        <v>102</v>
      </c>
      <c r="H3" s="30" t="s">
        <v>186</v>
      </c>
      <c r="I3" s="31" t="s">
        <v>218</v>
      </c>
    </row>
    <row r="4" spans="1:9" s="33" customFormat="1" ht="13.5">
      <c r="A4" s="6" t="s">
        <v>3</v>
      </c>
      <c r="B4" s="6" t="s">
        <v>15</v>
      </c>
      <c r="C4" s="6" t="s">
        <v>29</v>
      </c>
      <c r="D4" s="6" t="s">
        <v>40</v>
      </c>
      <c r="E4" s="6" t="s">
        <v>47</v>
      </c>
      <c r="F4" s="6" t="s">
        <v>62</v>
      </c>
      <c r="G4" s="6" t="s">
        <v>71</v>
      </c>
      <c r="H4" s="32" t="s">
        <v>133</v>
      </c>
      <c r="I4" s="29" t="s">
        <v>190</v>
      </c>
    </row>
    <row r="5" spans="1:9" s="33" customFormat="1" ht="13.5">
      <c r="A5" s="6" t="s">
        <v>4</v>
      </c>
      <c r="B5" s="6" t="s">
        <v>23</v>
      </c>
      <c r="C5" s="6" t="s">
        <v>30</v>
      </c>
      <c r="D5" s="6" t="s">
        <v>44</v>
      </c>
      <c r="E5" s="6" t="s">
        <v>48</v>
      </c>
      <c r="F5" s="6" t="s">
        <v>63</v>
      </c>
      <c r="G5" s="6" t="s">
        <v>65</v>
      </c>
      <c r="H5" s="32" t="s">
        <v>134</v>
      </c>
      <c r="I5" s="29" t="s">
        <v>191</v>
      </c>
    </row>
    <row r="6" spans="1:9" s="33" customFormat="1" ht="13.5">
      <c r="A6" s="6" t="s">
        <v>12</v>
      </c>
      <c r="B6" s="6" t="s">
        <v>16</v>
      </c>
      <c r="C6" s="6" t="s">
        <v>31</v>
      </c>
      <c r="D6" s="6" t="s">
        <v>45</v>
      </c>
      <c r="E6" s="6" t="s">
        <v>49</v>
      </c>
      <c r="G6" s="6" t="s">
        <v>66</v>
      </c>
      <c r="H6" s="32" t="s">
        <v>135</v>
      </c>
      <c r="I6" s="29" t="s">
        <v>192</v>
      </c>
    </row>
    <row r="7" spans="1:9" s="33" customFormat="1" ht="13.5">
      <c r="A7" s="6" t="s">
        <v>7</v>
      </c>
      <c r="B7" s="6" t="s">
        <v>20</v>
      </c>
      <c r="C7" s="6" t="s">
        <v>24</v>
      </c>
      <c r="D7" s="6" t="s">
        <v>41</v>
      </c>
      <c r="E7" s="6" t="s">
        <v>50</v>
      </c>
      <c r="G7" s="6" t="s">
        <v>67</v>
      </c>
      <c r="H7" s="32" t="s">
        <v>136</v>
      </c>
      <c r="I7" s="29" t="s">
        <v>193</v>
      </c>
    </row>
    <row r="8" spans="1:9" s="33" customFormat="1" ht="13.5">
      <c r="A8" s="6" t="s">
        <v>8</v>
      </c>
      <c r="B8" s="6" t="s">
        <v>21</v>
      </c>
      <c r="C8" s="6" t="s">
        <v>32</v>
      </c>
      <c r="D8" s="6" t="s">
        <v>42</v>
      </c>
      <c r="E8" s="6" t="s">
        <v>51</v>
      </c>
      <c r="G8" s="6" t="s">
        <v>68</v>
      </c>
      <c r="H8" s="32" t="s">
        <v>137</v>
      </c>
      <c r="I8" s="29" t="s">
        <v>194</v>
      </c>
    </row>
    <row r="9" spans="1:9" s="33" customFormat="1" ht="13.5">
      <c r="A9" s="6" t="s">
        <v>13</v>
      </c>
      <c r="B9" s="6" t="s">
        <v>18</v>
      </c>
      <c r="C9" s="6" t="s">
        <v>33</v>
      </c>
      <c r="D9" s="6" t="s">
        <v>46</v>
      </c>
      <c r="E9" s="6" t="s">
        <v>52</v>
      </c>
      <c r="G9" s="6" t="s">
        <v>69</v>
      </c>
      <c r="H9" s="32" t="s">
        <v>138</v>
      </c>
      <c r="I9" s="29" t="s">
        <v>195</v>
      </c>
    </row>
    <row r="10" spans="1:9" s="33" customFormat="1" ht="13.5">
      <c r="A10" s="6" t="s">
        <v>9</v>
      </c>
      <c r="B10" s="6" t="s">
        <v>19</v>
      </c>
      <c r="C10" s="6" t="s">
        <v>34</v>
      </c>
      <c r="D10" s="6" t="s">
        <v>43</v>
      </c>
      <c r="E10" s="6" t="s">
        <v>53</v>
      </c>
      <c r="G10" s="6" t="s">
        <v>72</v>
      </c>
      <c r="H10" s="32" t="s">
        <v>139</v>
      </c>
      <c r="I10" s="29" t="s">
        <v>196</v>
      </c>
    </row>
    <row r="11" spans="1:9" s="33" customFormat="1" ht="13.5">
      <c r="A11" s="6" t="s">
        <v>5</v>
      </c>
      <c r="B11" s="6" t="s">
        <v>22</v>
      </c>
      <c r="C11" s="6" t="s">
        <v>35</v>
      </c>
      <c r="E11" s="6" t="s">
        <v>55</v>
      </c>
      <c r="G11" s="6" t="s">
        <v>73</v>
      </c>
      <c r="H11" s="32" t="s">
        <v>140</v>
      </c>
      <c r="I11" s="29" t="s">
        <v>197</v>
      </c>
    </row>
    <row r="12" spans="1:9" s="33" customFormat="1" ht="13.5">
      <c r="A12" s="6" t="s">
        <v>10</v>
      </c>
      <c r="B12" s="6" t="s">
        <v>17</v>
      </c>
      <c r="C12" s="6" t="s">
        <v>36</v>
      </c>
      <c r="E12" s="6" t="s">
        <v>54</v>
      </c>
      <c r="G12" s="6" t="s">
        <v>74</v>
      </c>
      <c r="H12" s="32" t="s">
        <v>141</v>
      </c>
      <c r="I12" s="29" t="s">
        <v>198</v>
      </c>
    </row>
    <row r="13" spans="1:9" s="33" customFormat="1" ht="13.5">
      <c r="A13" s="6" t="s">
        <v>14</v>
      </c>
      <c r="C13" s="6" t="s">
        <v>25</v>
      </c>
      <c r="E13" s="30" t="s">
        <v>100</v>
      </c>
      <c r="G13" s="6" t="s">
        <v>75</v>
      </c>
      <c r="H13" s="32" t="s">
        <v>142</v>
      </c>
      <c r="I13" s="29" t="s">
        <v>199</v>
      </c>
    </row>
    <row r="14" spans="1:9" s="33" customFormat="1" ht="13.5">
      <c r="A14" s="6" t="s">
        <v>6</v>
      </c>
      <c r="C14" s="6" t="s">
        <v>37</v>
      </c>
      <c r="E14" s="6" t="s">
        <v>58</v>
      </c>
      <c r="G14" s="6" t="s">
        <v>76</v>
      </c>
      <c r="H14" s="32" t="s">
        <v>143</v>
      </c>
      <c r="I14" s="29" t="s">
        <v>200</v>
      </c>
    </row>
    <row r="15" spans="1:9" s="33" customFormat="1" ht="13.5">
      <c r="A15" s="6" t="s">
        <v>11</v>
      </c>
      <c r="C15" s="6" t="s">
        <v>26</v>
      </c>
      <c r="E15" s="6" t="s">
        <v>56</v>
      </c>
      <c r="G15" s="6" t="s">
        <v>70</v>
      </c>
      <c r="H15" s="32" t="s">
        <v>144</v>
      </c>
      <c r="I15" s="29" t="s">
        <v>201</v>
      </c>
    </row>
    <row r="16" spans="1:9" s="33" customFormat="1" ht="13.5">
      <c r="A16" s="6"/>
      <c r="C16" s="6" t="s">
        <v>27</v>
      </c>
      <c r="E16" s="6" t="s">
        <v>61</v>
      </c>
      <c r="G16" s="6" t="s">
        <v>77</v>
      </c>
      <c r="H16" s="32" t="s">
        <v>145</v>
      </c>
      <c r="I16" s="29" t="s">
        <v>202</v>
      </c>
    </row>
    <row r="17" spans="1:9" s="33" customFormat="1" ht="13.5">
      <c r="A17" s="6"/>
      <c r="C17" s="6" t="s">
        <v>28</v>
      </c>
      <c r="E17" s="6" t="s">
        <v>59</v>
      </c>
      <c r="G17" s="6" t="s">
        <v>78</v>
      </c>
      <c r="H17" s="32" t="s">
        <v>146</v>
      </c>
      <c r="I17" s="29" t="s">
        <v>203</v>
      </c>
    </row>
    <row r="18" spans="1:9" s="33" customFormat="1" ht="13.5">
      <c r="A18" s="6"/>
      <c r="C18" s="6" t="s">
        <v>38</v>
      </c>
      <c r="E18" s="6" t="s">
        <v>60</v>
      </c>
      <c r="H18" s="32" t="s">
        <v>147</v>
      </c>
      <c r="I18" s="29" t="s">
        <v>204</v>
      </c>
    </row>
    <row r="19" spans="1:9" s="33" customFormat="1" ht="13.5">
      <c r="A19" s="6"/>
      <c r="C19" s="6"/>
      <c r="E19" s="6" t="s">
        <v>57</v>
      </c>
      <c r="H19" s="32" t="s">
        <v>148</v>
      </c>
      <c r="I19" s="29" t="s">
        <v>205</v>
      </c>
    </row>
    <row r="20" spans="1:9" s="30" customFormat="1" ht="13.5">
      <c r="A20" s="30" t="s">
        <v>93</v>
      </c>
      <c r="B20" s="30" t="s">
        <v>92</v>
      </c>
      <c r="C20" s="30" t="s">
        <v>91</v>
      </c>
      <c r="D20" s="30" t="s">
        <v>94</v>
      </c>
      <c r="E20" s="31" t="s">
        <v>111</v>
      </c>
      <c r="F20" s="30" t="s">
        <v>221</v>
      </c>
      <c r="H20" s="32" t="s">
        <v>149</v>
      </c>
      <c r="I20" s="29" t="s">
        <v>206</v>
      </c>
    </row>
    <row r="21" spans="1:9" s="33" customFormat="1" ht="13.5">
      <c r="A21" s="6" t="s">
        <v>106</v>
      </c>
      <c r="B21" s="6" t="s">
        <v>103</v>
      </c>
      <c r="C21" s="6" t="s">
        <v>88</v>
      </c>
      <c r="D21" s="6" t="s">
        <v>84</v>
      </c>
      <c r="E21" s="6" t="s">
        <v>64</v>
      </c>
      <c r="F21" s="29" t="s">
        <v>222</v>
      </c>
      <c r="H21" s="32" t="s">
        <v>150</v>
      </c>
      <c r="I21" s="29" t="s">
        <v>207</v>
      </c>
    </row>
    <row r="22" spans="1:9" s="33" customFormat="1" ht="13.5">
      <c r="A22" s="6" t="s">
        <v>108</v>
      </c>
      <c r="B22" s="6" t="s">
        <v>104</v>
      </c>
      <c r="C22" s="6" t="s">
        <v>85</v>
      </c>
      <c r="D22" s="6" t="s">
        <v>82</v>
      </c>
      <c r="E22" s="6" t="s">
        <v>39</v>
      </c>
      <c r="F22" s="29" t="s">
        <v>223</v>
      </c>
      <c r="H22" s="32" t="s">
        <v>151</v>
      </c>
      <c r="I22" s="29" t="s">
        <v>208</v>
      </c>
    </row>
    <row r="23" spans="1:9" s="33" customFormat="1" ht="13.5">
      <c r="A23" s="6" t="s">
        <v>109</v>
      </c>
      <c r="B23" s="6" t="s">
        <v>105</v>
      </c>
      <c r="C23" s="6" t="s">
        <v>90</v>
      </c>
      <c r="D23" s="6" t="s">
        <v>81</v>
      </c>
      <c r="E23" s="6" t="s">
        <v>79</v>
      </c>
      <c r="F23" s="29" t="s">
        <v>224</v>
      </c>
      <c r="H23" s="32" t="s">
        <v>152</v>
      </c>
      <c r="I23" s="29" t="s">
        <v>209</v>
      </c>
    </row>
    <row r="24" spans="1:9" s="33" customFormat="1" ht="13.5">
      <c r="A24" s="6" t="s">
        <v>107</v>
      </c>
      <c r="C24" s="6" t="s">
        <v>89</v>
      </c>
      <c r="D24" s="6" t="s">
        <v>83</v>
      </c>
      <c r="E24" s="6" t="s">
        <v>80</v>
      </c>
      <c r="F24" s="29" t="s">
        <v>225</v>
      </c>
      <c r="H24" s="32" t="s">
        <v>153</v>
      </c>
      <c r="I24" s="29" t="s">
        <v>210</v>
      </c>
    </row>
    <row r="25" spans="1:9" s="33" customFormat="1" ht="13.5">
      <c r="A25" s="31" t="s">
        <v>131</v>
      </c>
      <c r="C25" s="6" t="s">
        <v>86</v>
      </c>
      <c r="H25" s="32" t="s">
        <v>154</v>
      </c>
      <c r="I25" s="29" t="s">
        <v>211</v>
      </c>
    </row>
    <row r="26" spans="1:9" s="33" customFormat="1" ht="13.5">
      <c r="A26" s="6" t="s">
        <v>110</v>
      </c>
      <c r="C26" s="6" t="s">
        <v>87</v>
      </c>
      <c r="H26" s="32" t="s">
        <v>155</v>
      </c>
      <c r="I26" s="29" t="s">
        <v>212</v>
      </c>
    </row>
    <row r="27" spans="8:9" ht="13.5">
      <c r="H27" s="32" t="s">
        <v>156</v>
      </c>
      <c r="I27" s="29" t="s">
        <v>213</v>
      </c>
    </row>
    <row r="28" spans="1:9" ht="13.5">
      <c r="A28" s="6"/>
      <c r="H28" s="32" t="s">
        <v>157</v>
      </c>
      <c r="I28" s="29" t="s">
        <v>214</v>
      </c>
    </row>
    <row r="29" spans="8:9" ht="13.5">
      <c r="H29" s="32" t="s">
        <v>158</v>
      </c>
      <c r="I29" s="29" t="s">
        <v>215</v>
      </c>
    </row>
    <row r="30" spans="8:9" ht="13.5">
      <c r="H30" s="32" t="s">
        <v>159</v>
      </c>
      <c r="I30" s="29" t="s">
        <v>216</v>
      </c>
    </row>
    <row r="31" spans="8:9" ht="13.5">
      <c r="H31" s="32" t="s">
        <v>160</v>
      </c>
      <c r="I31" s="29" t="s">
        <v>217</v>
      </c>
    </row>
    <row r="32" ht="13.5">
      <c r="H32" s="32" t="s">
        <v>161</v>
      </c>
    </row>
    <row r="33" ht="13.5">
      <c r="H33" s="32" t="s">
        <v>162</v>
      </c>
    </row>
    <row r="34" ht="13.5">
      <c r="H34" s="32" t="s">
        <v>163</v>
      </c>
    </row>
    <row r="35" ht="13.5">
      <c r="H35" s="32" t="s">
        <v>164</v>
      </c>
    </row>
    <row r="36" ht="13.5">
      <c r="H36" s="32" t="s">
        <v>165</v>
      </c>
    </row>
    <row r="37" ht="13.5">
      <c r="H37" s="32" t="s">
        <v>166</v>
      </c>
    </row>
    <row r="38" ht="13.5">
      <c r="H38" s="32" t="s">
        <v>167</v>
      </c>
    </row>
    <row r="39" ht="13.5">
      <c r="H39" s="32" t="s">
        <v>168</v>
      </c>
    </row>
    <row r="40" ht="13.5">
      <c r="H40" s="32" t="s">
        <v>169</v>
      </c>
    </row>
    <row r="41" ht="13.5">
      <c r="H41" s="32" t="s">
        <v>170</v>
      </c>
    </row>
    <row r="42" ht="13.5">
      <c r="H42" s="32" t="s">
        <v>171</v>
      </c>
    </row>
    <row r="43" ht="13.5">
      <c r="H43" s="32" t="s">
        <v>172</v>
      </c>
    </row>
    <row r="44" ht="13.5">
      <c r="H44" s="2" t="s">
        <v>187</v>
      </c>
    </row>
    <row r="45" ht="13.5">
      <c r="H45" s="32" t="s">
        <v>173</v>
      </c>
    </row>
    <row r="46" ht="13.5">
      <c r="H46" s="32" t="s">
        <v>174</v>
      </c>
    </row>
    <row r="47" ht="13.5">
      <c r="H47" s="32" t="s">
        <v>175</v>
      </c>
    </row>
    <row r="48" ht="13.5">
      <c r="H48" s="32" t="s">
        <v>176</v>
      </c>
    </row>
    <row r="49" ht="13.5">
      <c r="H49" s="32" t="s">
        <v>177</v>
      </c>
    </row>
    <row r="50" ht="13.5">
      <c r="H50" s="32" t="s">
        <v>178</v>
      </c>
    </row>
    <row r="51" ht="13.5">
      <c r="H51" s="32" t="s">
        <v>179</v>
      </c>
    </row>
    <row r="52" ht="13.5">
      <c r="H52" s="32" t="s">
        <v>180</v>
      </c>
    </row>
    <row r="53" ht="13.5">
      <c r="H53" s="32" t="s">
        <v>181</v>
      </c>
    </row>
    <row r="54" ht="13.5">
      <c r="H54" s="32" t="s">
        <v>182</v>
      </c>
    </row>
    <row r="55" ht="13.5">
      <c r="H55" s="32" t="s">
        <v>183</v>
      </c>
    </row>
    <row r="56" ht="13.5">
      <c r="H56" s="32" t="s">
        <v>184</v>
      </c>
    </row>
    <row r="57" ht="13.5">
      <c r="H57" s="32" t="s">
        <v>185</v>
      </c>
    </row>
  </sheetData>
  <sheetProtection password="DDF9" sheet="1"/>
  <hyperlinks>
    <hyperlink ref="A4" r:id="rId1" display="http://www.pbase.com/tmurray74/image/60439040"/>
    <hyperlink ref="A5" r:id="rId2" display="http://www.entomology.umn.edu/midge/VSMIVP Key/English/Baetidae.htm"/>
    <hyperlink ref="A11" r:id="rId3" display="http://www.entomology.umn.edu/midge/VSMIVP Key/English/Isonychiidae.htm"/>
    <hyperlink ref="A14" r:id="rId4" display="http://www.entomology.umn.edu/midge/VSMIVP Key/English/Siphlonuridae.htm"/>
    <hyperlink ref="A7" r:id="rId5" display="http://www.entomology.umn.edu/midge/VSMIVP Key/English/Caenidae.htm"/>
    <hyperlink ref="A8" r:id="rId6" display="http://www.entomology.umn.edu/midge/VSMIVP Key/English/Ephemerellidae.htm"/>
    <hyperlink ref="A10" r:id="rId7" display="http://www.entomology.umn.edu/midge/VSMIVP Key/English/Heptageniidae.htm"/>
    <hyperlink ref="A12" r:id="rId8" display="http://www.entomology.umn.edu/midge/VSMIVP Key/English/Leptophlebiidae.htm"/>
    <hyperlink ref="A15" r:id="rId9" display="http://www.entomology.umn.edu/midge/VSMIVP Key/English/Tricorythidae.htm"/>
    <hyperlink ref="A6" r:id="rId10" display="http://www.entomology.umn.edu/midge/VSMIVP Key/English/Baetiscidae.htm"/>
    <hyperlink ref="A9" r:id="rId11" display="http://www.entomology.umn.edu/midge/VSMIVP Key/English/Ephemeridae.htm"/>
    <hyperlink ref="A13" r:id="rId12" display="http://www.entomology.umn.edu/midge/VSMIVP Key/English/Potamanthidae.htm"/>
    <hyperlink ref="B4" r:id="rId13" display="http://www.entomology.umn.edu/midge/VSMIVP Key/English/Capniidae.htm"/>
    <hyperlink ref="B6" r:id="rId14" display="http://www.entomology.umn.edu/midge/VSMIVP Key/English/Leuctridae.htm"/>
    <hyperlink ref="B12" r:id="rId15" display="http://www.entomology.umn.edu/midge/VSMIVP Key/English/Taeniopterygidae.htm"/>
    <hyperlink ref="B9" r:id="rId16" display="http://www.entomology.umn.edu/midge/VSMIVP Key/English/Perlidae.htm"/>
    <hyperlink ref="B10" r:id="rId17" display="http://www.entomology.umn.edu/midge/VSMIVP Key/English/Perlolidae.htm"/>
    <hyperlink ref="B7" r:id="rId18" display="http://www.entomology.umn.edu/midge/VSMIVP Key/English/Nemouridae.htm"/>
    <hyperlink ref="B8" r:id="rId19" display="http://www.troutnut.com/im_regspec/picture_1644_small.jpg"/>
    <hyperlink ref="B11" r:id="rId20" display="http://www.entomology.umn.edu/midge/VSMIVP Key/English/Pteronarcyidae.htm"/>
    <hyperlink ref="B5" r:id="rId21" display="http://www.stroudcenter.org/schuylkill/taxa/taxon11.htm"/>
    <hyperlink ref="C7" r:id="rId22" display="http://www.epa.gov/bioindicators/html/caddisflies_hydropsychidae.html"/>
    <hyperlink ref="C13" r:id="rId23" display="http://www.epa.gov/bioindicators/html/caddisflies_philopotamidae.html"/>
    <hyperlink ref="C15" r:id="rId24" display="http://www.epa.gov/bioindicators/html/caddisflies_polycentropodidae.html"/>
    <hyperlink ref="C16" r:id="rId25" display="http://www.epa.gov/bioindicators/html/caddisflies_psychomyiidae.html"/>
    <hyperlink ref="C17" r:id="rId26" display="http://www.epa.gov/bioindicators/html/caddisflies_ryacophilidae.html"/>
    <hyperlink ref="C4" r:id="rId27" display="http://www.epa.gov/bioindicators/html/caddisflies_brachycentridae.html"/>
    <hyperlink ref="C5" r:id="rId28" display="http://www.epa.gov/bioindicators/html/caddisflies_glossosomatidae.html"/>
    <hyperlink ref="C6" r:id="rId29" display="http://www.epa.gov/bioindicators/html/caddisflies_helicopsychidae.html"/>
    <hyperlink ref="C8" r:id="rId30" display="http://www.epa.gov/bioindicators/html/caddisflies_hydroptilidae.html"/>
    <hyperlink ref="C9" r:id="rId31" display="http://www.epa.gov/bioindicators/html/caddisflies_lepidostomatidae.html"/>
    <hyperlink ref="C10" r:id="rId32" display="http://www.epa.gov/bioindicators/html/caddisflies_leptoceridae.html"/>
    <hyperlink ref="C11" r:id="rId33" display="http://www.epa.gov/bioindicators/html/caddisflies_limnephilidae.html"/>
    <hyperlink ref="C12" r:id="rId34" display="http://www.epa.gov/bioindicators/html/caddisflies_molannidae.html"/>
    <hyperlink ref="C14" r:id="rId35" display="http://www.epa.gov/bioindicators/html/caddisflies_phryganeidae.html"/>
    <hyperlink ref="C18" r:id="rId36" display="http://www.epa.gov/bioindicators/html/caddisflies_uenoidae.html"/>
    <hyperlink ref="D4" r:id="rId37" display="http://www.entomology.umn.edu/midge/VSMIVP Key/English/Aeshnidae.htm"/>
    <hyperlink ref="D7" r:id="rId38" display="http://www.entomology.umn.edu/midge/VSMIVP Key/English/Cordulegastridae.htm"/>
    <hyperlink ref="D8" r:id="rId39" display="http://www.entomology.umn.edu/midge/VSMIVP Key/English/Gomphidae.htm"/>
    <hyperlink ref="D10" r:id="rId40" display="http://www.entomology.umn.edu/midge/VSMIVP Key/English/Libelluidae.htm"/>
    <hyperlink ref="D5" r:id="rId41" display="http://www.entomology.umn.edu/midge/VSMIVP Key/English/Calopterygidae.htm"/>
    <hyperlink ref="D6" r:id="rId42" display="http://www.entomology.umn.edu/midge/VSMIVP Key/English/Coenagrionidae.htm"/>
    <hyperlink ref="D9" r:id="rId43" display="http://www.entomology.umn.edu/midge/VSMIVP Key/English/Lestidae.htm"/>
    <hyperlink ref="E4" r:id="rId44" display="http://www.entomology.umn.edu/midge/VSMIVP Key/English/Chrysomelidae.htm"/>
    <hyperlink ref="E5" r:id="rId45" display="http://www.entomology.umn.edu/midge/VSMIVP Key/English/Dryopidaeadult.htm"/>
    <hyperlink ref="E6" r:id="rId46" display="http://www.entomology.umn.edu/midge/VSMIVP Key/English/Dytiscidae.htm"/>
    <hyperlink ref="E7" r:id="rId47" display="http://www.entomology.umn.edu/midge/VSMIVP Key/English/Elmidae.htm"/>
    <hyperlink ref="E8" r:id="rId48" display="http://www.entomology.umn.edu/midge/VSMIVP Key/English/Gyrinidae.htm"/>
    <hyperlink ref="E9" r:id="rId49" display="http://www.entomology.umn.edu/midge/VSMIVP Key/English/Haliplidae.htm"/>
    <hyperlink ref="E10" r:id="rId50" display="http://www.entomology.umn.edu/midge/VSMIVP Key/English/Hydrophilidae.htm"/>
    <hyperlink ref="E12" r:id="rId51" display="http://www.epa.gov/bioiweb1/html/photos_invertebrates_beetles.html"/>
    <hyperlink ref="E11" r:id="rId52" display="http://www.epa.gov/bioindicators/html/waterpennybeetles.html"/>
    <hyperlink ref="E15" r:id="rId53" display="http://www.entomology.umn.edu/midge/VSMIVP Key/English/Corixidae.htm"/>
    <hyperlink ref="E19" r:id="rId54" display="http://www.entomology.umn.edu/midge/VSMIVP Key/English/Notonectidae.htm"/>
    <hyperlink ref="E14" r:id="rId55" display="http://www.entomology.umn.edu/midge/VSMIVP Key/English/Belostomatidae.htm"/>
    <hyperlink ref="E17" r:id="rId56" display="http://www.entomology.umn.edu/midge/VSMIVP Key/English/Hydrometridae.htm"/>
    <hyperlink ref="E18" r:id="rId57" display="http://www.entomology.umn.edu/midge/VSMIVP Key/English/Nepidae.htm"/>
    <hyperlink ref="E16" r:id="rId58" display="http://www.entomology.umn.edu/midge/VSMIVP Key/English/Gerridae.htm"/>
    <hyperlink ref="F4" r:id="rId59" display="http://www.entomology.umn.edu/midge/VSMIVP Key/English/Corydalidae.htm"/>
    <hyperlink ref="F5" r:id="rId60" display="http://www.entomology.umn.edu/midge/VSMIVP Key/Museum/Sialidae.htm"/>
    <hyperlink ref="G5" r:id="rId61" display="http://www.ent.iastate.edu/dept/research/systematics/bleph/biology.html"/>
    <hyperlink ref="G6" r:id="rId62" display="http://www.entomology.umn.edu/midge/VSMIVP Key/English/Ceratopogonidae.htm"/>
    <hyperlink ref="G7" r:id="rId63" display="http://www.entomology.umn.edu/midge/VSMIVP Key/English/Chironomidae.htm"/>
    <hyperlink ref="G8" r:id="rId64" display="http://www.entomology.umn.edu/midge/VSMIVP Key/English/Culicidae.htm"/>
    <hyperlink ref="G9" r:id="rId65" display="http://www.entomology.umn.edu/midge/VSMIVP Key/English/Dixidae.htm"/>
    <hyperlink ref="G15" r:id="rId66" display="http://www.entomology.umn.edu/midge/VSMIVP Key/English/Syrphidae.htm"/>
    <hyperlink ref="G4" r:id="rId67" display="http://www.waterbugkey.vcsu.edu/php/familydetail.php?idnum=7&amp;show=1508&amp;fa=Athericidae&amp;o=Diptera&amp;ls=larvae"/>
    <hyperlink ref="G10" r:id="rId68" display="http://www.entomology.umn.edu/midge/VSMIVP Key/English/Empididae.htm"/>
    <hyperlink ref="G11" r:id="rId69" display="http://www.entomology.umn.edu/midge/VSMIVP Key/English/Psychodidae.htm"/>
    <hyperlink ref="G12" r:id="rId70" display="http://www.entomology.umn.edu/midge/VSMIVP Key/English/Ptychopteridae.htm"/>
    <hyperlink ref="G13" r:id="rId71" display="http://www.entomology.umn.edu/midge/VSMIVP Key/English/Simuliidae.htm"/>
    <hyperlink ref="G14" r:id="rId72" display="http://www.entomology.umn.edu/midge/VSMIVP Key/English/Stratiomyidae.htm"/>
    <hyperlink ref="G16" r:id="rId73" display="http://www.entomology.umn.edu/midge/VSMIVP Key/English/Tabanidae.htm"/>
    <hyperlink ref="G17" r:id="rId74" display="http://www.entomology.umn.edu/midge/VSMIVP Key/English/Tipulidae.htm"/>
    <hyperlink ref="E24" r:id="rId75" display="http://www.ndfreshwaterinverts.vcsu.edu/php/detail.php?idnum=22&amp;p=Arthropoda&amp;tn=Arachnida&amp;scl=Acarina"/>
    <hyperlink ref="D23" r:id="rId76" display="http://www.ndfreshwaterinverts.vcsu.edu/php/detail.php?idnum=22&amp;p=Arthropoda&amp;c=Malacostraca&amp;show=31&amp;o=Amphipoda&amp;ls=adult"/>
    <hyperlink ref="D22" r:id="rId77" display="http://www.science.marshall.edu/jonest/Crayfish web page/CrayfishHompage.htm"/>
    <hyperlink ref="D24" r:id="rId78" display="http://species.wikimedia.org/wiki/File:Dakuma.jpg"/>
    <hyperlink ref="D21" r:id="rId79" display="http://www.troutnut.com/hatch/70/Arthropod-Isopoda-Sowbugs"/>
    <hyperlink ref="C22" r:id="rId80" display="http://www.ndfreshwaterinverts.vcsu.edu/php/detail.php?idnum=23&amp;p=Mollusca&amp;c=&amp;fa=Hydrobiidae"/>
    <hyperlink ref="C25" r:id="rId81" display="http://www.glerl.noaa.gov/seagrant/GLWL/Benthos/Mollusca/Gastropods/Pleurocercidae.html"/>
    <hyperlink ref="C26" r:id="rId82" display="http://www.glerl.noaa.gov/seagrant/GLWL/Benthos/Mollusca/Gastropods/Viviparidae.html"/>
    <hyperlink ref="C21" r:id="rId83" display="http://www.ndfreshwaterinverts.vcsu.edu/php/detail.php?idnum=23&amp;p=Mollusca&amp;c=&amp;fa=Ancylidae"/>
    <hyperlink ref="C24" r:id="rId84" display="http://www.ndfreshwaterinverts.vcsu.edu/php/detail.php?idnum=23&amp;p=Mollusca&amp;c=&amp;fa=Planorbidae"/>
    <hyperlink ref="C23" r:id="rId85" display="http://www.ndfreshwaterinverts.vcsu.edu/php/detail.php?idnum=23&amp;p=Mollusca&amp;c=&amp;fa=Physidae"/>
    <hyperlink ref="B21" r:id="rId86" display="http://el.erdc.usace.army.mil/zebra/zmis/zmishelp4/corbiculidae.htm"/>
    <hyperlink ref="B22" r:id="rId87" display="http://el.erdc.usace.army.mil/zebra/zmis/zmishelp4/sphaeriidae.htm"/>
    <hyperlink ref="B23" r:id="rId88" display="http://el.erdc.usace.army.mil/mussels/freshwater.html"/>
    <hyperlink ref="A21" r:id="rId89" display="http://www.ndfreshwaterinverts.vcsu.edu/php/detail.php?idnum=21&amp;p=Annelida&amp;sc=Hirudinea&amp;show=35&amp;ls=adult"/>
    <hyperlink ref="A24" r:id="rId90" display="http://www.chebucto.ns.ca/ccn/info/Science/SWCS/ZOOBENTH/BENTHOS/xxv.html"/>
    <hyperlink ref="A22" r:id="rId91" display="http://www.stroudcenter.org/schuylkill/taxa/taxon33.htm"/>
    <hyperlink ref="A23" r:id="rId92" display="http://www.ndfreshwaterinverts.vcsu.edu/php/phylumdetails.php?idnum=24"/>
    <hyperlink ref="A26" r:id="rId93" display="http://www.bgsd.k12.wa.us/hml/jr_cam/macros/amc/flatworm.html"/>
    <hyperlink ref="E21" r:id="rId94" display="http://www.waterbugkey.vcsu.edu/php/orderdetails.php?idnum=4"/>
    <hyperlink ref="E22" r:id="rId95" display="http://www.waterbugkey.vcsu.edu/php/orderdetails.php?idnum=10"/>
    <hyperlink ref="E23" r:id="rId96" display="http://www.entomology.umn.edu/midge/VSMIVP Key/English/Neuroptera.ht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4"/>
  <sheetViews>
    <sheetView zoomScalePageLayoutView="0" workbookViewId="0" topLeftCell="A1">
      <pane ySplit="585" topLeftCell="A1" activePane="bottomLeft" state="split"/>
      <selection pane="topLeft" activeCell="A1" sqref="A1"/>
      <selection pane="bottomLeft" activeCell="D10" sqref="D10"/>
    </sheetView>
  </sheetViews>
  <sheetFormatPr defaultColWidth="9.140625" defaultRowHeight="15"/>
  <cols>
    <col min="1" max="1" width="3.7109375" style="2" customWidth="1"/>
    <col min="2" max="2" width="13.7109375" style="2" bestFit="1" customWidth="1"/>
    <col min="3" max="5" width="7.7109375" style="19" customWidth="1"/>
    <col min="6" max="6" width="12.7109375" style="2" bestFit="1" customWidth="1"/>
    <col min="7" max="9" width="7.7109375" style="2" customWidth="1"/>
    <col min="10" max="10" width="12.421875" style="2" bestFit="1" customWidth="1"/>
    <col min="11" max="13" width="7.7109375" style="2" customWidth="1"/>
    <col min="14" max="16384" width="9.140625" style="2" customWidth="1"/>
  </cols>
  <sheetData>
    <row r="1" spans="2:13" ht="13.5">
      <c r="B1" s="1" t="s">
        <v>261</v>
      </c>
      <c r="C1" s="1" t="s">
        <v>230</v>
      </c>
      <c r="D1" s="1" t="s">
        <v>229</v>
      </c>
      <c r="E1" s="1" t="s">
        <v>231</v>
      </c>
      <c r="F1" s="1" t="s">
        <v>261</v>
      </c>
      <c r="G1" s="1" t="s">
        <v>230</v>
      </c>
      <c r="H1" s="1" t="s">
        <v>229</v>
      </c>
      <c r="I1" s="1" t="s">
        <v>231</v>
      </c>
      <c r="J1" s="1" t="s">
        <v>262</v>
      </c>
      <c r="K1" s="1" t="s">
        <v>230</v>
      </c>
      <c r="L1" s="1" t="s">
        <v>229</v>
      </c>
      <c r="M1" s="1" t="s">
        <v>231</v>
      </c>
    </row>
    <row r="2" spans="2:13" ht="13.5">
      <c r="B2" s="92" t="s">
        <v>226</v>
      </c>
      <c r="C2" s="93"/>
      <c r="D2" s="94"/>
      <c r="E2" s="28">
        <f>SUM(C3:C14)</f>
        <v>0</v>
      </c>
      <c r="F2" s="92" t="s">
        <v>232</v>
      </c>
      <c r="G2" s="93"/>
      <c r="H2" s="94"/>
      <c r="I2" s="12">
        <f>SUM(G3:G9)</f>
        <v>0</v>
      </c>
      <c r="J2" s="92" t="s">
        <v>237</v>
      </c>
      <c r="K2" s="93"/>
      <c r="L2" s="94"/>
      <c r="M2" s="12">
        <f>SUM(K3:K6)</f>
        <v>0</v>
      </c>
    </row>
    <row r="3" spans="2:13" ht="13.5">
      <c r="B3" s="22" t="s">
        <v>3</v>
      </c>
      <c r="C3" s="3"/>
      <c r="D3" s="4">
        <v>2</v>
      </c>
      <c r="E3" s="5">
        <f>C3*D3</f>
        <v>0</v>
      </c>
      <c r="F3" s="25" t="s">
        <v>40</v>
      </c>
      <c r="G3" s="3"/>
      <c r="H3" s="7">
        <v>3</v>
      </c>
      <c r="I3" s="8">
        <f>G3*H3</f>
        <v>0</v>
      </c>
      <c r="J3" s="25" t="s">
        <v>84</v>
      </c>
      <c r="K3" s="3"/>
      <c r="L3" s="7">
        <v>7</v>
      </c>
      <c r="M3" s="8">
        <f>K3*L3</f>
        <v>0</v>
      </c>
    </row>
    <row r="4" spans="2:13" ht="13.5">
      <c r="B4" s="23" t="s">
        <v>4</v>
      </c>
      <c r="C4" s="9"/>
      <c r="D4" s="5">
        <v>4</v>
      </c>
      <c r="E4" s="5">
        <f aca="true" t="shared" si="0" ref="E4:E14">C4*D4</f>
        <v>0</v>
      </c>
      <c r="F4" s="25" t="s">
        <v>44</v>
      </c>
      <c r="G4" s="9"/>
      <c r="H4" s="8">
        <v>6</v>
      </c>
      <c r="I4" s="8">
        <f aca="true" t="shared" si="1" ref="I4:I9">G4*H4</f>
        <v>0</v>
      </c>
      <c r="J4" s="25" t="s">
        <v>82</v>
      </c>
      <c r="K4" s="9"/>
      <c r="L4" s="8">
        <v>5</v>
      </c>
      <c r="M4" s="8">
        <f>K4*L4</f>
        <v>0</v>
      </c>
    </row>
    <row r="5" spans="2:13" ht="13.5">
      <c r="B5" s="23" t="s">
        <v>12</v>
      </c>
      <c r="C5" s="9"/>
      <c r="D5" s="5">
        <v>4</v>
      </c>
      <c r="E5" s="5">
        <f t="shared" si="0"/>
        <v>0</v>
      </c>
      <c r="F5" s="25" t="s">
        <v>45</v>
      </c>
      <c r="G5" s="9"/>
      <c r="H5" s="8">
        <v>7</v>
      </c>
      <c r="I5" s="8">
        <f t="shared" si="1"/>
        <v>0</v>
      </c>
      <c r="J5" s="25" t="s">
        <v>81</v>
      </c>
      <c r="K5" s="9"/>
      <c r="L5" s="8">
        <v>5</v>
      </c>
      <c r="M5" s="8">
        <f>K5*L5</f>
        <v>0</v>
      </c>
    </row>
    <row r="6" spans="2:13" ht="13.5">
      <c r="B6" s="23" t="s">
        <v>7</v>
      </c>
      <c r="C6" s="9"/>
      <c r="D6" s="5">
        <v>5</v>
      </c>
      <c r="E6" s="5">
        <f t="shared" si="0"/>
        <v>0</v>
      </c>
      <c r="F6" s="25" t="s">
        <v>41</v>
      </c>
      <c r="G6" s="9"/>
      <c r="H6" s="8">
        <v>7</v>
      </c>
      <c r="I6" s="8">
        <f t="shared" si="1"/>
        <v>0</v>
      </c>
      <c r="J6" s="25" t="s">
        <v>83</v>
      </c>
      <c r="K6" s="10"/>
      <c r="L6" s="11">
        <v>5</v>
      </c>
      <c r="M6" s="8">
        <f>K6*L6</f>
        <v>0</v>
      </c>
    </row>
    <row r="7" spans="2:13" ht="13.5">
      <c r="B7" s="23" t="s">
        <v>8</v>
      </c>
      <c r="C7" s="9"/>
      <c r="D7" s="5">
        <v>3</v>
      </c>
      <c r="E7" s="5">
        <f t="shared" si="0"/>
        <v>0</v>
      </c>
      <c r="F7" s="25" t="s">
        <v>42</v>
      </c>
      <c r="G7" s="9"/>
      <c r="H7" s="8">
        <v>5</v>
      </c>
      <c r="I7" s="8">
        <f t="shared" si="1"/>
        <v>0</v>
      </c>
      <c r="J7" s="92" t="s">
        <v>239</v>
      </c>
      <c r="K7" s="93"/>
      <c r="L7" s="94"/>
      <c r="M7" s="12">
        <f>SUM(K8:K11)</f>
        <v>0</v>
      </c>
    </row>
    <row r="8" spans="2:13" ht="13.5">
      <c r="B8" s="23" t="s">
        <v>13</v>
      </c>
      <c r="C8" s="9"/>
      <c r="D8" s="5">
        <v>5</v>
      </c>
      <c r="E8" s="5">
        <f t="shared" si="0"/>
        <v>0</v>
      </c>
      <c r="F8" s="25" t="s">
        <v>46</v>
      </c>
      <c r="G8" s="9"/>
      <c r="H8" s="8">
        <v>7</v>
      </c>
      <c r="I8" s="8">
        <f t="shared" si="1"/>
        <v>0</v>
      </c>
      <c r="J8" s="25" t="s">
        <v>106</v>
      </c>
      <c r="K8" s="3"/>
      <c r="L8" s="7">
        <v>10</v>
      </c>
      <c r="M8" s="8">
        <f>K8*L8</f>
        <v>0</v>
      </c>
    </row>
    <row r="9" spans="2:13" ht="13.5">
      <c r="B9" s="23" t="s">
        <v>9</v>
      </c>
      <c r="C9" s="9"/>
      <c r="D9" s="5">
        <v>3</v>
      </c>
      <c r="E9" s="5">
        <f t="shared" si="0"/>
        <v>0</v>
      </c>
      <c r="F9" s="25" t="s">
        <v>43</v>
      </c>
      <c r="G9" s="10"/>
      <c r="H9" s="11">
        <v>7</v>
      </c>
      <c r="I9" s="8">
        <f t="shared" si="1"/>
        <v>0</v>
      </c>
      <c r="J9" s="25" t="s">
        <v>108</v>
      </c>
      <c r="K9" s="9"/>
      <c r="L9" s="8">
        <v>10</v>
      </c>
      <c r="M9" s="8">
        <f>K9*L9</f>
        <v>0</v>
      </c>
    </row>
    <row r="10" spans="2:13" ht="13.5">
      <c r="B10" s="23" t="s">
        <v>5</v>
      </c>
      <c r="C10" s="9"/>
      <c r="D10" s="5">
        <v>3</v>
      </c>
      <c r="E10" s="5">
        <f t="shared" si="0"/>
        <v>0</v>
      </c>
      <c r="F10" s="92" t="s">
        <v>233</v>
      </c>
      <c r="G10" s="93"/>
      <c r="H10" s="94"/>
      <c r="I10" s="12">
        <f>SUM(G11:G19)</f>
        <v>0</v>
      </c>
      <c r="J10" s="25" t="s">
        <v>109</v>
      </c>
      <c r="K10" s="9"/>
      <c r="L10" s="8">
        <v>10</v>
      </c>
      <c r="M10" s="8">
        <f>K10*L10</f>
        <v>0</v>
      </c>
    </row>
    <row r="11" spans="2:13" ht="13.5">
      <c r="B11" s="23" t="s">
        <v>10</v>
      </c>
      <c r="C11" s="9"/>
      <c r="D11" s="5">
        <v>4</v>
      </c>
      <c r="E11" s="5">
        <f t="shared" si="0"/>
        <v>0</v>
      </c>
      <c r="F11" s="25" t="s">
        <v>47</v>
      </c>
      <c r="G11" s="3"/>
      <c r="H11" s="7">
        <v>7</v>
      </c>
      <c r="I11" s="8">
        <f>G11*H11</f>
        <v>0</v>
      </c>
      <c r="J11" s="25" t="s">
        <v>107</v>
      </c>
      <c r="K11" s="10"/>
      <c r="L11" s="11">
        <v>10</v>
      </c>
      <c r="M11" s="8">
        <f>K11*L11</f>
        <v>0</v>
      </c>
    </row>
    <row r="12" spans="2:13" ht="13.5">
      <c r="B12" s="23" t="s">
        <v>14</v>
      </c>
      <c r="C12" s="9"/>
      <c r="D12" s="5">
        <v>5</v>
      </c>
      <c r="E12" s="5">
        <f t="shared" si="0"/>
        <v>0</v>
      </c>
      <c r="F12" s="25" t="s">
        <v>48</v>
      </c>
      <c r="G12" s="9"/>
      <c r="H12" s="8">
        <v>5</v>
      </c>
      <c r="I12" s="8">
        <f aca="true" t="shared" si="2" ref="I12:I19">G12*H12</f>
        <v>0</v>
      </c>
      <c r="J12" s="92" t="s">
        <v>240</v>
      </c>
      <c r="K12" s="93"/>
      <c r="L12" s="94"/>
      <c r="M12" s="12">
        <f>SUM(K13)</f>
        <v>0</v>
      </c>
    </row>
    <row r="13" spans="2:13" ht="13.5">
      <c r="B13" s="23" t="s">
        <v>6</v>
      </c>
      <c r="C13" s="9"/>
      <c r="D13" s="5">
        <v>3</v>
      </c>
      <c r="E13" s="5">
        <f t="shared" si="0"/>
        <v>0</v>
      </c>
      <c r="F13" s="25" t="s">
        <v>49</v>
      </c>
      <c r="G13" s="9"/>
      <c r="H13" s="8">
        <v>6</v>
      </c>
      <c r="I13" s="8">
        <f t="shared" si="2"/>
        <v>0</v>
      </c>
      <c r="J13" s="25" t="s">
        <v>110</v>
      </c>
      <c r="K13" s="13"/>
      <c r="L13" s="14">
        <v>7</v>
      </c>
      <c r="M13" s="8">
        <f>K13*L13</f>
        <v>0</v>
      </c>
    </row>
    <row r="14" spans="2:13" ht="13.5">
      <c r="B14" s="24" t="s">
        <v>11</v>
      </c>
      <c r="C14" s="10"/>
      <c r="D14" s="15">
        <v>5</v>
      </c>
      <c r="E14" s="5">
        <f t="shared" si="0"/>
        <v>0</v>
      </c>
      <c r="F14" s="25" t="s">
        <v>50</v>
      </c>
      <c r="G14" s="9"/>
      <c r="H14" s="8">
        <v>4</v>
      </c>
      <c r="I14" s="8">
        <f t="shared" si="2"/>
        <v>0</v>
      </c>
      <c r="J14" s="92" t="s">
        <v>241</v>
      </c>
      <c r="K14" s="93"/>
      <c r="L14" s="94"/>
      <c r="M14" s="12">
        <f>SUM(K15:K17)</f>
        <v>0</v>
      </c>
    </row>
    <row r="15" spans="2:13" ht="13.5">
      <c r="B15" s="92" t="s">
        <v>227</v>
      </c>
      <c r="C15" s="93"/>
      <c r="D15" s="94"/>
      <c r="E15" s="16">
        <f>SUM(C16:C24)</f>
        <v>0</v>
      </c>
      <c r="F15" s="25" t="s">
        <v>51</v>
      </c>
      <c r="G15" s="9"/>
      <c r="H15" s="8">
        <v>5</v>
      </c>
      <c r="I15" s="8">
        <f t="shared" si="2"/>
        <v>0</v>
      </c>
      <c r="J15" s="25" t="s">
        <v>103</v>
      </c>
      <c r="K15" s="3"/>
      <c r="L15" s="7">
        <v>6</v>
      </c>
      <c r="M15" s="8">
        <f>K15*L15</f>
        <v>0</v>
      </c>
    </row>
    <row r="16" spans="2:13" ht="13.5">
      <c r="B16" s="22" t="s">
        <v>15</v>
      </c>
      <c r="C16" s="3"/>
      <c r="D16" s="4">
        <v>2</v>
      </c>
      <c r="E16" s="5">
        <f>C16*D16</f>
        <v>0</v>
      </c>
      <c r="F16" s="25" t="s">
        <v>52</v>
      </c>
      <c r="G16" s="9"/>
      <c r="H16" s="8">
        <v>7</v>
      </c>
      <c r="I16" s="8">
        <f t="shared" si="2"/>
        <v>0</v>
      </c>
      <c r="J16" s="25" t="s">
        <v>104</v>
      </c>
      <c r="K16" s="9"/>
      <c r="L16" s="8">
        <v>5</v>
      </c>
      <c r="M16" s="8">
        <f>K16*L16</f>
        <v>0</v>
      </c>
    </row>
    <row r="17" spans="2:13" ht="13.5">
      <c r="B17" s="23" t="s">
        <v>23</v>
      </c>
      <c r="C17" s="9"/>
      <c r="D17" s="5">
        <v>2</v>
      </c>
      <c r="E17" s="5">
        <f aca="true" t="shared" si="3" ref="E17:E24">C17*D17</f>
        <v>0</v>
      </c>
      <c r="F17" s="25" t="s">
        <v>53</v>
      </c>
      <c r="G17" s="9"/>
      <c r="H17" s="8">
        <v>7</v>
      </c>
      <c r="I17" s="8">
        <f t="shared" si="2"/>
        <v>0</v>
      </c>
      <c r="J17" s="25" t="s">
        <v>105</v>
      </c>
      <c r="K17" s="10"/>
      <c r="L17" s="11">
        <v>4</v>
      </c>
      <c r="M17" s="8">
        <f>K17*L17</f>
        <v>0</v>
      </c>
    </row>
    <row r="18" spans="2:13" ht="13.5">
      <c r="B18" s="23" t="s">
        <v>16</v>
      </c>
      <c r="C18" s="9"/>
      <c r="D18" s="5">
        <v>2</v>
      </c>
      <c r="E18" s="5">
        <f t="shared" si="3"/>
        <v>0</v>
      </c>
      <c r="F18" s="25" t="s">
        <v>55</v>
      </c>
      <c r="G18" s="9"/>
      <c r="H18" s="8">
        <v>3</v>
      </c>
      <c r="I18" s="8">
        <f t="shared" si="2"/>
        <v>0</v>
      </c>
      <c r="J18" s="92" t="s">
        <v>242</v>
      </c>
      <c r="K18" s="93"/>
      <c r="L18" s="94"/>
      <c r="M18" s="12">
        <f>SUM(K19:K24)</f>
        <v>0</v>
      </c>
    </row>
    <row r="19" spans="2:13" ht="13.5">
      <c r="B19" s="23" t="s">
        <v>20</v>
      </c>
      <c r="C19" s="9"/>
      <c r="D19" s="5">
        <v>2</v>
      </c>
      <c r="E19" s="5">
        <f t="shared" si="3"/>
        <v>0</v>
      </c>
      <c r="F19" s="25" t="s">
        <v>54</v>
      </c>
      <c r="G19" s="10"/>
      <c r="H19" s="11">
        <v>5</v>
      </c>
      <c r="I19" s="8">
        <f t="shared" si="2"/>
        <v>0</v>
      </c>
      <c r="J19" s="25" t="s">
        <v>88</v>
      </c>
      <c r="K19" s="3"/>
      <c r="L19" s="7">
        <v>7</v>
      </c>
      <c r="M19" s="8">
        <f aca="true" t="shared" si="4" ref="M19:M24">K19*L19</f>
        <v>0</v>
      </c>
    </row>
    <row r="20" spans="2:13" ht="13.5">
      <c r="B20" s="23" t="s">
        <v>21</v>
      </c>
      <c r="C20" s="9"/>
      <c r="D20" s="5">
        <v>1</v>
      </c>
      <c r="E20" s="5">
        <f t="shared" si="3"/>
        <v>0</v>
      </c>
      <c r="F20" s="92" t="s">
        <v>234</v>
      </c>
      <c r="G20" s="93"/>
      <c r="H20" s="94"/>
      <c r="I20" s="12">
        <f>SUM(G21:G26)</f>
        <v>0</v>
      </c>
      <c r="J20" s="25" t="s">
        <v>85</v>
      </c>
      <c r="K20" s="9"/>
      <c r="L20" s="8">
        <v>4</v>
      </c>
      <c r="M20" s="8">
        <f t="shared" si="4"/>
        <v>0</v>
      </c>
    </row>
    <row r="21" spans="2:13" ht="13.5">
      <c r="B21" s="23" t="s">
        <v>18</v>
      </c>
      <c r="C21" s="9"/>
      <c r="D21" s="5">
        <v>1</v>
      </c>
      <c r="E21" s="5">
        <f t="shared" si="3"/>
        <v>0</v>
      </c>
      <c r="F21" s="25" t="s">
        <v>58</v>
      </c>
      <c r="G21" s="3"/>
      <c r="H21" s="7">
        <v>8</v>
      </c>
      <c r="I21" s="8">
        <f aca="true" t="shared" si="5" ref="I21:I26">G21*H21</f>
        <v>0</v>
      </c>
      <c r="J21" s="25" t="s">
        <v>90</v>
      </c>
      <c r="K21" s="9"/>
      <c r="L21" s="8">
        <v>7</v>
      </c>
      <c r="M21" s="8">
        <f t="shared" si="4"/>
        <v>0</v>
      </c>
    </row>
    <row r="22" spans="2:13" ht="13.5">
      <c r="B22" s="23" t="s">
        <v>19</v>
      </c>
      <c r="C22" s="9"/>
      <c r="D22" s="5">
        <v>1</v>
      </c>
      <c r="E22" s="5">
        <f t="shared" si="3"/>
        <v>0</v>
      </c>
      <c r="F22" s="25" t="s">
        <v>56</v>
      </c>
      <c r="G22" s="9"/>
      <c r="H22" s="8">
        <v>8</v>
      </c>
      <c r="I22" s="8">
        <f t="shared" si="5"/>
        <v>0</v>
      </c>
      <c r="J22" s="25" t="s">
        <v>89</v>
      </c>
      <c r="K22" s="9"/>
      <c r="L22" s="8">
        <v>5</v>
      </c>
      <c r="M22" s="8">
        <f t="shared" si="4"/>
        <v>0</v>
      </c>
    </row>
    <row r="23" spans="2:13" ht="13.5">
      <c r="B23" s="23" t="s">
        <v>22</v>
      </c>
      <c r="C23" s="9"/>
      <c r="D23" s="5">
        <v>1</v>
      </c>
      <c r="E23" s="5">
        <f t="shared" si="3"/>
        <v>0</v>
      </c>
      <c r="F23" s="25" t="s">
        <v>61</v>
      </c>
      <c r="G23" s="9"/>
      <c r="H23" s="8">
        <v>10</v>
      </c>
      <c r="I23" s="8">
        <f t="shared" si="5"/>
        <v>0</v>
      </c>
      <c r="J23" s="25" t="s">
        <v>86</v>
      </c>
      <c r="K23" s="9"/>
      <c r="L23" s="8">
        <v>4</v>
      </c>
      <c r="M23" s="8">
        <f t="shared" si="4"/>
        <v>0</v>
      </c>
    </row>
    <row r="24" spans="2:13" ht="13.5">
      <c r="B24" s="24" t="s">
        <v>17</v>
      </c>
      <c r="C24" s="10"/>
      <c r="D24" s="15">
        <v>2</v>
      </c>
      <c r="E24" s="5">
        <f t="shared" si="3"/>
        <v>0</v>
      </c>
      <c r="F24" s="25" t="s">
        <v>59</v>
      </c>
      <c r="G24" s="9"/>
      <c r="H24" s="8">
        <v>8</v>
      </c>
      <c r="I24" s="8">
        <f t="shared" si="5"/>
        <v>0</v>
      </c>
      <c r="J24" s="25" t="s">
        <v>87</v>
      </c>
      <c r="K24" s="10"/>
      <c r="L24" s="11">
        <v>5</v>
      </c>
      <c r="M24" s="8">
        <f t="shared" si="4"/>
        <v>0</v>
      </c>
    </row>
    <row r="25" spans="2:13" ht="13.5">
      <c r="B25" s="92" t="s">
        <v>228</v>
      </c>
      <c r="C25" s="93"/>
      <c r="D25" s="94"/>
      <c r="E25" s="16">
        <f>SUM(C26:C40)</f>
        <v>0</v>
      </c>
      <c r="F25" s="25" t="s">
        <v>60</v>
      </c>
      <c r="G25" s="9"/>
      <c r="H25" s="8">
        <v>8</v>
      </c>
      <c r="I25" s="8">
        <f t="shared" si="5"/>
        <v>0</v>
      </c>
      <c r="J25" s="92" t="s">
        <v>238</v>
      </c>
      <c r="K25" s="93"/>
      <c r="L25" s="94"/>
      <c r="M25" s="12">
        <f>SUM(K26:K29)</f>
        <v>0</v>
      </c>
    </row>
    <row r="26" spans="2:13" ht="13.5">
      <c r="B26" s="22" t="s">
        <v>29</v>
      </c>
      <c r="C26" s="3"/>
      <c r="D26" s="4">
        <v>2</v>
      </c>
      <c r="E26" s="5">
        <f>C26*D26</f>
        <v>0</v>
      </c>
      <c r="F26" s="25" t="s">
        <v>57</v>
      </c>
      <c r="G26" s="10"/>
      <c r="H26" s="11">
        <v>8</v>
      </c>
      <c r="I26" s="8">
        <f t="shared" si="5"/>
        <v>0</v>
      </c>
      <c r="J26" s="25" t="s">
        <v>64</v>
      </c>
      <c r="K26" s="3"/>
      <c r="L26" s="7">
        <v>6</v>
      </c>
      <c r="M26" s="8">
        <f>K26*L26</f>
        <v>0</v>
      </c>
    </row>
    <row r="27" spans="2:13" ht="13.5">
      <c r="B27" s="23" t="s">
        <v>30</v>
      </c>
      <c r="C27" s="9"/>
      <c r="D27" s="5">
        <v>2</v>
      </c>
      <c r="E27" s="5">
        <f aca="true" t="shared" si="6" ref="E27:E40">C27*D27</f>
        <v>0</v>
      </c>
      <c r="F27" s="92" t="s">
        <v>235</v>
      </c>
      <c r="G27" s="93"/>
      <c r="H27" s="94"/>
      <c r="I27" s="12">
        <f>SUM(G28:G29)</f>
        <v>0</v>
      </c>
      <c r="J27" s="25" t="s">
        <v>39</v>
      </c>
      <c r="K27" s="9"/>
      <c r="L27" s="8">
        <v>5</v>
      </c>
      <c r="M27" s="8">
        <f>K27*L27</f>
        <v>0</v>
      </c>
    </row>
    <row r="28" spans="2:13" ht="13.5">
      <c r="B28" s="23" t="s">
        <v>31</v>
      </c>
      <c r="C28" s="9"/>
      <c r="D28" s="5">
        <v>3</v>
      </c>
      <c r="E28" s="5">
        <f t="shared" si="6"/>
        <v>0</v>
      </c>
      <c r="F28" s="25" t="s">
        <v>62</v>
      </c>
      <c r="G28" s="3"/>
      <c r="H28" s="7">
        <v>3</v>
      </c>
      <c r="I28" s="8">
        <f>G28*H28</f>
        <v>0</v>
      </c>
      <c r="J28" s="25" t="s">
        <v>79</v>
      </c>
      <c r="K28" s="9"/>
      <c r="L28" s="8">
        <v>5</v>
      </c>
      <c r="M28" s="8">
        <f>K28*L28</f>
        <v>0</v>
      </c>
    </row>
    <row r="29" spans="2:13" ht="13.5">
      <c r="B29" s="23" t="s">
        <v>24</v>
      </c>
      <c r="C29" s="9"/>
      <c r="D29" s="5">
        <v>5</v>
      </c>
      <c r="E29" s="5">
        <f t="shared" si="6"/>
        <v>0</v>
      </c>
      <c r="F29" s="25" t="s">
        <v>63</v>
      </c>
      <c r="G29" s="10"/>
      <c r="H29" s="11">
        <v>6</v>
      </c>
      <c r="I29" s="8">
        <f>G29*H29</f>
        <v>0</v>
      </c>
      <c r="J29" s="24" t="s">
        <v>80</v>
      </c>
      <c r="K29" s="9"/>
      <c r="L29" s="8">
        <v>6</v>
      </c>
      <c r="M29" s="8">
        <f>K29*L29</f>
        <v>0</v>
      </c>
    </row>
    <row r="30" spans="2:13" ht="13.5">
      <c r="B30" s="23" t="s">
        <v>32</v>
      </c>
      <c r="C30" s="9"/>
      <c r="D30" s="5">
        <v>3</v>
      </c>
      <c r="E30" s="5">
        <f t="shared" si="6"/>
        <v>0</v>
      </c>
      <c r="F30" s="92" t="s">
        <v>236</v>
      </c>
      <c r="G30" s="93"/>
      <c r="H30" s="94"/>
      <c r="I30" s="12">
        <f>SUM(G31:G44)</f>
        <v>0</v>
      </c>
      <c r="J30" s="105" t="s">
        <v>243</v>
      </c>
      <c r="K30" s="95" t="s">
        <v>248</v>
      </c>
      <c r="L30" s="96"/>
      <c r="M30" s="26">
        <f>SUM(C3:C14,C16:C24,C26:C40,G3:G9,G11:G19,G21:G26,G28:G29,G31:G44,K3:K6,K8:K11,K13,K15:K17,K19:K24,K26:K29)</f>
        <v>0</v>
      </c>
    </row>
    <row r="31" spans="2:13" ht="13.5">
      <c r="B31" s="23" t="s">
        <v>33</v>
      </c>
      <c r="C31" s="9"/>
      <c r="D31" s="5">
        <v>3</v>
      </c>
      <c r="E31" s="5">
        <f t="shared" si="6"/>
        <v>0</v>
      </c>
      <c r="F31" s="22" t="s">
        <v>71</v>
      </c>
      <c r="G31" s="3"/>
      <c r="H31" s="7">
        <v>3</v>
      </c>
      <c r="I31" s="8">
        <f aca="true" t="shared" si="7" ref="I31:I44">G31*H31</f>
        <v>0</v>
      </c>
      <c r="J31" s="106"/>
      <c r="K31" s="95" t="s">
        <v>249</v>
      </c>
      <c r="L31" s="96"/>
      <c r="M31" s="27">
        <f>COUNTA(K26:K29,K19:K24,K15:K17,K13,K8:K11,K3:K6,G3:G9,G11:G19,G21:G26,G28:G29,G31:G44,C26:C40,C16:C24,C3:C14)</f>
        <v>0</v>
      </c>
    </row>
    <row r="32" spans="2:13" ht="13.5">
      <c r="B32" s="23" t="s">
        <v>34</v>
      </c>
      <c r="C32" s="9"/>
      <c r="D32" s="5">
        <v>3</v>
      </c>
      <c r="E32" s="5">
        <f t="shared" si="6"/>
        <v>0</v>
      </c>
      <c r="F32" s="23" t="s">
        <v>65</v>
      </c>
      <c r="G32" s="9"/>
      <c r="H32" s="8">
        <v>2</v>
      </c>
      <c r="I32" s="8">
        <f t="shared" si="7"/>
        <v>0</v>
      </c>
      <c r="J32" s="110" t="s">
        <v>260</v>
      </c>
      <c r="K32" s="111"/>
      <c r="L32" s="111"/>
      <c r="M32" s="112"/>
    </row>
    <row r="33" spans="2:13" ht="12" customHeight="1">
      <c r="B33" s="23" t="s">
        <v>35</v>
      </c>
      <c r="C33" s="9"/>
      <c r="D33" s="5">
        <v>4</v>
      </c>
      <c r="E33" s="5">
        <f t="shared" si="6"/>
        <v>0</v>
      </c>
      <c r="F33" s="23" t="s">
        <v>66</v>
      </c>
      <c r="G33" s="9"/>
      <c r="H33" s="8">
        <v>7</v>
      </c>
      <c r="I33" s="8">
        <f t="shared" si="7"/>
        <v>0</v>
      </c>
      <c r="J33" s="100" t="s">
        <v>244</v>
      </c>
      <c r="K33" s="100"/>
      <c r="L33" s="100"/>
      <c r="M33" s="100"/>
    </row>
    <row r="34" spans="2:13" ht="12" customHeight="1">
      <c r="B34" s="23" t="s">
        <v>36</v>
      </c>
      <c r="C34" s="9"/>
      <c r="D34" s="5">
        <v>3</v>
      </c>
      <c r="E34" s="5">
        <f t="shared" si="6"/>
        <v>0</v>
      </c>
      <c r="F34" s="23" t="s">
        <v>67</v>
      </c>
      <c r="G34" s="9"/>
      <c r="H34" s="8">
        <v>9</v>
      </c>
      <c r="I34" s="8">
        <f t="shared" si="7"/>
        <v>0</v>
      </c>
      <c r="J34" s="101" t="s">
        <v>250</v>
      </c>
      <c r="K34" s="101"/>
      <c r="L34" s="8">
        <f>M31</f>
        <v>0</v>
      </c>
      <c r="M34" s="20">
        <f>IF((L34/22*100)&gt;100,100,L34/22*100)</f>
        <v>0</v>
      </c>
    </row>
    <row r="35" spans="2:13" ht="12" customHeight="1">
      <c r="B35" s="23" t="s">
        <v>25</v>
      </c>
      <c r="C35" s="9"/>
      <c r="D35" s="5">
        <v>4</v>
      </c>
      <c r="E35" s="5">
        <f t="shared" si="6"/>
        <v>0</v>
      </c>
      <c r="F35" s="23" t="s">
        <v>68</v>
      </c>
      <c r="G35" s="9"/>
      <c r="H35" s="8">
        <v>10</v>
      </c>
      <c r="I35" s="8">
        <f t="shared" si="7"/>
        <v>0</v>
      </c>
      <c r="J35" s="101" t="s">
        <v>251</v>
      </c>
      <c r="K35" s="101"/>
      <c r="L35" s="8">
        <f>COUNTA(C3:C14,C16:C24,C26:C40)</f>
        <v>0</v>
      </c>
      <c r="M35" s="20">
        <f>IF((L35/13*100)&gt;100,100,L35/13*100)</f>
        <v>0</v>
      </c>
    </row>
    <row r="36" spans="2:13" ht="13.5">
      <c r="B36" s="23" t="s">
        <v>37</v>
      </c>
      <c r="C36" s="9"/>
      <c r="D36" s="5">
        <v>4</v>
      </c>
      <c r="E36" s="5">
        <f t="shared" si="6"/>
        <v>0</v>
      </c>
      <c r="F36" s="23" t="s">
        <v>69</v>
      </c>
      <c r="G36" s="9"/>
      <c r="H36" s="8">
        <v>6</v>
      </c>
      <c r="I36" s="8">
        <f t="shared" si="7"/>
        <v>0</v>
      </c>
      <c r="J36" s="100" t="s">
        <v>229</v>
      </c>
      <c r="K36" s="100"/>
      <c r="L36" s="100"/>
      <c r="M36" s="100"/>
    </row>
    <row r="37" spans="2:13" ht="12" customHeight="1">
      <c r="B37" s="23" t="s">
        <v>26</v>
      </c>
      <c r="C37" s="9"/>
      <c r="D37" s="5">
        <v>5</v>
      </c>
      <c r="E37" s="5">
        <f t="shared" si="6"/>
        <v>0</v>
      </c>
      <c r="F37" s="23" t="s">
        <v>72</v>
      </c>
      <c r="G37" s="9"/>
      <c r="H37" s="8">
        <v>7</v>
      </c>
      <c r="I37" s="8">
        <f t="shared" si="7"/>
        <v>0</v>
      </c>
      <c r="J37" s="102" t="s">
        <v>252</v>
      </c>
      <c r="K37" s="103"/>
      <c r="L37" s="17" t="e">
        <f>E41/M30</f>
        <v>#DIV/0!</v>
      </c>
      <c r="M37" s="20" t="e">
        <f>IF((10-L37)/7*100&gt;100,100,(10-L37)/7*100)</f>
        <v>#DIV/0!</v>
      </c>
    </row>
    <row r="38" spans="2:13" ht="12" customHeight="1">
      <c r="B38" s="23" t="s">
        <v>27</v>
      </c>
      <c r="C38" s="9"/>
      <c r="D38" s="5">
        <v>3</v>
      </c>
      <c r="E38" s="5">
        <f t="shared" si="6"/>
        <v>0</v>
      </c>
      <c r="F38" s="23" t="s">
        <v>73</v>
      </c>
      <c r="G38" s="9"/>
      <c r="H38" s="8">
        <v>8</v>
      </c>
      <c r="I38" s="8">
        <f t="shared" si="7"/>
        <v>0</v>
      </c>
      <c r="J38" s="102" t="s">
        <v>253</v>
      </c>
      <c r="K38" s="103"/>
      <c r="L38" s="18" t="e">
        <f>SUM(K21,K19,K13,K8:K11,K3,G5:G6,G8:G9,G11,G16:G17,G21:G26,G33:G35,G37:G39,G41:G42,G43)/M30*100</f>
        <v>#DIV/0!</v>
      </c>
      <c r="M38" s="20" t="e">
        <f>IF((100-L38)/98*100&gt;100,100,(100-L38)/98*100)</f>
        <v>#DIV/0!</v>
      </c>
    </row>
    <row r="39" spans="2:13" ht="13.5">
      <c r="B39" s="23" t="s">
        <v>28</v>
      </c>
      <c r="C39" s="9"/>
      <c r="D39" s="5">
        <v>3</v>
      </c>
      <c r="E39" s="5">
        <f t="shared" si="6"/>
        <v>0</v>
      </c>
      <c r="F39" s="23" t="s">
        <v>74</v>
      </c>
      <c r="G39" s="9"/>
      <c r="H39" s="8">
        <v>8</v>
      </c>
      <c r="I39" s="8">
        <f t="shared" si="7"/>
        <v>0</v>
      </c>
      <c r="J39" s="100" t="s">
        <v>245</v>
      </c>
      <c r="K39" s="100"/>
      <c r="L39" s="100"/>
      <c r="M39" s="100"/>
    </row>
    <row r="40" spans="2:13" ht="12" customHeight="1">
      <c r="B40" s="24" t="s">
        <v>38</v>
      </c>
      <c r="C40" s="9"/>
      <c r="D40" s="5">
        <v>2</v>
      </c>
      <c r="E40" s="5">
        <f t="shared" si="6"/>
        <v>0</v>
      </c>
      <c r="F40" s="23" t="s">
        <v>75</v>
      </c>
      <c r="G40" s="9"/>
      <c r="H40" s="8">
        <v>6</v>
      </c>
      <c r="I40" s="8">
        <f t="shared" si="7"/>
        <v>0</v>
      </c>
      <c r="J40" s="104" t="s">
        <v>254</v>
      </c>
      <c r="K40" s="104"/>
      <c r="L40" s="18" t="e">
        <f>SUM(C26:C40,C16:C24,C3:C14)/M30*100</f>
        <v>#DIV/0!</v>
      </c>
      <c r="M40" s="20" t="e">
        <f>IF((L40/90*100)&gt;100,100,L40/90*100)</f>
        <v>#DIV/0!</v>
      </c>
    </row>
    <row r="41" spans="2:13" ht="12" customHeight="1">
      <c r="B41" s="97" t="s">
        <v>247</v>
      </c>
      <c r="C41" s="98"/>
      <c r="D41" s="99"/>
      <c r="E41" s="12">
        <f>SUM(E3:E14,E16:E24,E26:E40,I31:I44,I28:I29,I21:I26,I11:I19,I3:I9,M3:M6,M8:M11,M13,M15:M17,M19:M24,M26:M29)</f>
        <v>0</v>
      </c>
      <c r="F41" s="23" t="s">
        <v>76</v>
      </c>
      <c r="G41" s="9"/>
      <c r="H41" s="8">
        <v>10</v>
      </c>
      <c r="I41" s="8">
        <f t="shared" si="7"/>
        <v>0</v>
      </c>
      <c r="J41" s="104" t="s">
        <v>255</v>
      </c>
      <c r="K41" s="104"/>
      <c r="L41" s="18" t="e">
        <f>MAX(K26:K29,K19:K24,K15:K17,K13,K8:K11,K3:K6,G3:G9,G11:G19,G21:G26,G28:G29,G31:G44,C26:C40,C16:C24,C3:C14)/M30*100</f>
        <v>#DIV/0!</v>
      </c>
      <c r="M41" s="20" t="e">
        <f>IF((100-L41)/80*100&gt;100,100,(100-L41)/80*100)</f>
        <v>#DIV/0!</v>
      </c>
    </row>
    <row r="42" spans="2:13" ht="12" customHeight="1">
      <c r="B42" s="81" t="s">
        <v>258</v>
      </c>
      <c r="C42" s="82"/>
      <c r="D42" s="82"/>
      <c r="E42" s="83"/>
      <c r="F42" s="23" t="s">
        <v>70</v>
      </c>
      <c r="G42" s="9"/>
      <c r="H42" s="8">
        <v>10</v>
      </c>
      <c r="I42" s="8">
        <f t="shared" si="7"/>
        <v>0</v>
      </c>
      <c r="J42" s="104" t="s">
        <v>256</v>
      </c>
      <c r="K42" s="104"/>
      <c r="L42" s="18" t="e">
        <f>SUM(C29,C35,C37:C38)/M30*100</f>
        <v>#DIV/0!</v>
      </c>
      <c r="M42" s="20" t="e">
        <f>IF((100-L42)/80*100&gt;100,100,(100-L42)/80*100)</f>
        <v>#DIV/0!</v>
      </c>
    </row>
    <row r="43" spans="2:13" ht="13.5">
      <c r="B43" s="84" t="s">
        <v>257</v>
      </c>
      <c r="C43" s="85"/>
      <c r="D43" s="85"/>
      <c r="E43" s="86"/>
      <c r="F43" s="23" t="s">
        <v>77</v>
      </c>
      <c r="G43" s="9"/>
      <c r="H43" s="8">
        <v>7</v>
      </c>
      <c r="I43" s="8">
        <f t="shared" si="7"/>
        <v>0</v>
      </c>
      <c r="J43" s="90" t="s">
        <v>220</v>
      </c>
      <c r="K43" s="91"/>
      <c r="L43" s="91"/>
      <c r="M43" s="21" t="e">
        <f>AVERAGE(M34:M35,M37:M38,M40:M41)</f>
        <v>#DIV/0!</v>
      </c>
    </row>
    <row r="44" spans="2:13" ht="13.5">
      <c r="B44" s="87" t="s">
        <v>259</v>
      </c>
      <c r="C44" s="88"/>
      <c r="D44" s="88"/>
      <c r="E44" s="89"/>
      <c r="F44" s="24" t="s">
        <v>78</v>
      </c>
      <c r="G44" s="9"/>
      <c r="H44" s="8">
        <v>4</v>
      </c>
      <c r="I44" s="8">
        <f t="shared" si="7"/>
        <v>0</v>
      </c>
      <c r="J44" s="107" t="s">
        <v>246</v>
      </c>
      <c r="K44" s="108"/>
      <c r="L44" s="109" t="e">
        <f>IF(M43&gt;85,"Optimal",IF(M43&gt;=70,"Suboptimal",IF(M43&gt;=55,"Marginal",IF(M43&lt;55,"Poor"))))</f>
        <v>#DIV/0!</v>
      </c>
      <c r="M44" s="109"/>
    </row>
  </sheetData>
  <sheetProtection password="DDF9" sheet="1"/>
  <mergeCells count="35">
    <mergeCell ref="K31:L31"/>
    <mergeCell ref="J30:J31"/>
    <mergeCell ref="J41:K41"/>
    <mergeCell ref="J42:K42"/>
    <mergeCell ref="J39:M39"/>
    <mergeCell ref="J44:K44"/>
    <mergeCell ref="L44:M44"/>
    <mergeCell ref="J32:M32"/>
    <mergeCell ref="B41:D41"/>
    <mergeCell ref="J33:M33"/>
    <mergeCell ref="J36:M36"/>
    <mergeCell ref="J34:K34"/>
    <mergeCell ref="J35:K35"/>
    <mergeCell ref="J37:K37"/>
    <mergeCell ref="J38:K38"/>
    <mergeCell ref="J40:K40"/>
    <mergeCell ref="J2:L2"/>
    <mergeCell ref="F27:H27"/>
    <mergeCell ref="F30:H30"/>
    <mergeCell ref="J7:L7"/>
    <mergeCell ref="J12:L12"/>
    <mergeCell ref="J14:L14"/>
    <mergeCell ref="K30:L30"/>
    <mergeCell ref="J25:L25"/>
    <mergeCell ref="J18:L18"/>
    <mergeCell ref="B42:E42"/>
    <mergeCell ref="B43:E43"/>
    <mergeCell ref="B44:E44"/>
    <mergeCell ref="J43:L43"/>
    <mergeCell ref="B2:D2"/>
    <mergeCell ref="B15:D15"/>
    <mergeCell ref="B25:D25"/>
    <mergeCell ref="F20:H20"/>
    <mergeCell ref="F10:H10"/>
    <mergeCell ref="F2:H2"/>
  </mergeCells>
  <hyperlinks>
    <hyperlink ref="B3" r:id="rId1" display="http://www.pbase.com/tmurray74/image/60439040"/>
    <hyperlink ref="B4" r:id="rId2" display="http://www.entomology.umn.edu/midge/VSMIVP Key/English/Baetidae.htm"/>
    <hyperlink ref="B10" r:id="rId3" display="http://www.entomology.umn.edu/midge/VSMIVP Key/English/Isonychiidae.htm"/>
    <hyperlink ref="B13" r:id="rId4" display="http://www.entomology.umn.edu/midge/VSMIVP Key/English/Siphlonuridae.htm"/>
    <hyperlink ref="B6" r:id="rId5" display="http://www.entomology.umn.edu/midge/VSMIVP Key/English/Caenidae.htm"/>
    <hyperlink ref="B7" r:id="rId6" display="http://www.entomology.umn.edu/midge/VSMIVP Key/English/Ephemerellidae.htm"/>
    <hyperlink ref="B9" r:id="rId7" display="http://www.entomology.umn.edu/midge/VSMIVP Key/English/Heptageniidae.htm"/>
    <hyperlink ref="B11" r:id="rId8" display="http://www.entomology.umn.edu/midge/VSMIVP Key/English/Leptophlebiidae.htm"/>
    <hyperlink ref="B14" r:id="rId9" display="http://www.entomology.umn.edu/midge/VSMIVP Key/English/Tricorythidae.htm"/>
    <hyperlink ref="B5" r:id="rId10" display="http://www.entomology.umn.edu/midge/VSMIVP Key/English/Baetiscidae.htm"/>
    <hyperlink ref="B8" r:id="rId11" display="http://www.entomology.umn.edu/midge/VSMIVP Key/English/Ephemeridae.htm"/>
    <hyperlink ref="B12" r:id="rId12" display="http://www.entomology.umn.edu/midge/VSMIVP Key/English/Potamanthidae.htm"/>
    <hyperlink ref="B16" r:id="rId13" display="http://www.entomology.umn.edu/midge/VSMIVP Key/English/Capniidae.htm"/>
    <hyperlink ref="B18" r:id="rId14" display="http://www.entomology.umn.edu/midge/VSMIVP Key/English/Leuctridae.htm"/>
    <hyperlink ref="B24" r:id="rId15" display="http://www.entomology.umn.edu/midge/VSMIVP Key/English/Taeniopterygidae.htm"/>
    <hyperlink ref="B21" r:id="rId16" display="http://www.entomology.umn.edu/midge/VSMIVP Key/English/Perlidae.htm"/>
    <hyperlink ref="B22" r:id="rId17" display="http://www.entomology.umn.edu/midge/VSMIVP Key/English/Perlolidae.htm"/>
    <hyperlink ref="B19" r:id="rId18" display="http://www.entomology.umn.edu/midge/VSMIVP Key/English/Nemouridae.htm"/>
    <hyperlink ref="B20" r:id="rId19" display="http://www.troutnut.com/im_regspec/picture_1644_small.jpg"/>
    <hyperlink ref="B23" r:id="rId20" display="http://www.entomology.umn.edu/midge/VSMIVP Key/English/Pteronarcyidae.htm"/>
    <hyperlink ref="B17" r:id="rId21" display="http://www.stroudcenter.org/schuylkill/taxa/taxon11.htm"/>
    <hyperlink ref="B29" r:id="rId22" display="http://www.epa.gov/bioindicators/html/caddisflies_hydropsychidae.html"/>
    <hyperlink ref="B35" r:id="rId23" display="http://www.epa.gov/bioindicators/html/caddisflies_philopotamidae.html"/>
    <hyperlink ref="B37" r:id="rId24" display="http://www.epa.gov/bioindicators/html/caddisflies_polycentropodidae.html"/>
    <hyperlink ref="B38" r:id="rId25" display="http://www.epa.gov/bioindicators/html/caddisflies_psychomyiidae.html"/>
    <hyperlink ref="B39" r:id="rId26" display="http://www.epa.gov/bioindicators/html/caddisflies_ryacophilidae.html"/>
    <hyperlink ref="B26" r:id="rId27" display="http://www.epa.gov/bioindicators/html/caddisflies_brachycentridae.html"/>
    <hyperlink ref="B27" r:id="rId28" display="http://www.epa.gov/bioindicators/html/caddisflies_glossosomatidae.html"/>
    <hyperlink ref="B28" r:id="rId29" display="http://www.epa.gov/bioindicators/html/caddisflies_helicopsychidae.html"/>
    <hyperlink ref="B30" r:id="rId30" display="http://www.epa.gov/bioindicators/html/caddisflies_hydroptilidae.html"/>
    <hyperlink ref="B31" r:id="rId31" display="http://www.epa.gov/bioindicators/html/caddisflies_lepidostomatidae.html"/>
    <hyperlink ref="B32" r:id="rId32" display="http://www.epa.gov/bioindicators/html/caddisflies_leptoceridae.html"/>
    <hyperlink ref="B33" r:id="rId33" display="http://www.epa.gov/bioindicators/html/caddisflies_limnephilidae.html"/>
    <hyperlink ref="B34" r:id="rId34" display="http://www.epa.gov/bioindicators/html/caddisflies_molannidae.html"/>
    <hyperlink ref="B36" r:id="rId35" display="http://www.epa.gov/bioindicators/html/caddisflies_phryganeidae.html"/>
    <hyperlink ref="B40" r:id="rId36" display="http://www.epa.gov/bioindicators/html/caddisflies_uenoidae.html"/>
    <hyperlink ref="F3" r:id="rId37" display="http://www.entomology.umn.edu/midge/VSMIVP Key/English/Aeshnidae.htm"/>
    <hyperlink ref="F6" r:id="rId38" display="http://www.entomology.umn.edu/midge/VSMIVP Key/English/Cordulegastridae.htm"/>
    <hyperlink ref="F7" r:id="rId39" display="http://www.entomology.umn.edu/midge/VSMIVP Key/English/Gomphidae.htm"/>
    <hyperlink ref="F9" r:id="rId40" display="http://www.entomology.umn.edu/midge/VSMIVP Key/English/Libelluidae.htm"/>
    <hyperlink ref="F4" r:id="rId41" display="http://www.entomology.umn.edu/midge/VSMIVP Key/English/Calopterygidae.htm"/>
    <hyperlink ref="F5" r:id="rId42" display="http://www.entomology.umn.edu/midge/VSMIVP Key/English/Coenagrionidae.htm"/>
    <hyperlink ref="F8" r:id="rId43" display="http://www.entomology.umn.edu/midge/VSMIVP Key/English/Lestidae.htm"/>
    <hyperlink ref="F11" r:id="rId44" display="http://www.entomology.umn.edu/midge/VSMIVP Key/English/Chrysomelidae.htm"/>
    <hyperlink ref="F12" r:id="rId45" display="http://www.entomology.umn.edu/midge/VSMIVP Key/English/Dryopidaeadult.htm"/>
    <hyperlink ref="F13" r:id="rId46" display="http://www.entomology.umn.edu/midge/VSMIVP Key/English/Dytiscidae.htm"/>
    <hyperlink ref="F14" r:id="rId47" display="http://www.entomology.umn.edu/midge/VSMIVP Key/English/Elmidae.htm"/>
    <hyperlink ref="F15" r:id="rId48" display="http://www.entomology.umn.edu/midge/VSMIVP Key/English/Gyrinidae.htm"/>
    <hyperlink ref="F16" r:id="rId49" display="http://www.entomology.umn.edu/midge/VSMIVP Key/English/Haliplidae.htm"/>
    <hyperlink ref="F17" r:id="rId50" display="http://www.entomology.umn.edu/midge/VSMIVP Key/English/Hydrophilidae.htm"/>
    <hyperlink ref="F19" r:id="rId51" display="http://www.epa.gov/bioiweb1/html/photos_invertebrates_beetles.html"/>
    <hyperlink ref="F18" r:id="rId52" display="http://www.epa.gov/bioindicators/html/waterpennybeetles.html"/>
    <hyperlink ref="F22" r:id="rId53" display="http://www.entomology.umn.edu/midge/VSMIVP Key/English/Corixidae.htm"/>
    <hyperlink ref="F26" r:id="rId54" display="http://www.entomology.umn.edu/midge/VSMIVP Key/English/Notonectidae.htm"/>
    <hyperlink ref="F21" r:id="rId55" display="http://www.entomology.umn.edu/midge/VSMIVP Key/English/Belostomatidae.htm"/>
    <hyperlink ref="F24" r:id="rId56" display="http://www.entomology.umn.edu/midge/VSMIVP Key/English/Hydrometridae.htm"/>
    <hyperlink ref="F25" r:id="rId57" display="http://www.entomology.umn.edu/midge/VSMIVP Key/English/Nepidae.htm"/>
    <hyperlink ref="F23" r:id="rId58" display="http://www.entomology.umn.edu/midge/VSMIVP Key/English/Gerridae.htm"/>
    <hyperlink ref="F28" r:id="rId59" display="http://www.entomology.umn.edu/midge/VSMIVP Key/English/Corydalidae.htm"/>
    <hyperlink ref="F29" r:id="rId60" display="http://www.entomology.umn.edu/midge/VSMIVP Key/Museum/Sialidae.htm"/>
    <hyperlink ref="F32" r:id="rId61" display="http://www.ent.iastate.edu/dept/research/systematics/bleph/biology.html"/>
    <hyperlink ref="F33" r:id="rId62" display="http://www.entomology.umn.edu/midge/VSMIVP Key/English/Ceratopogonidae.htm"/>
    <hyperlink ref="F34" r:id="rId63" display="http://www.entomology.umn.edu/midge/VSMIVP Key/English/Chironomidae.htm"/>
    <hyperlink ref="F35" r:id="rId64" display="http://www.entomology.umn.edu/midge/VSMIVP Key/English/Culicidae.htm"/>
    <hyperlink ref="F36" r:id="rId65" display="http://www.entomology.umn.edu/midge/VSMIVP Key/English/Dixidae.htm"/>
    <hyperlink ref="F42" r:id="rId66" display="http://www.entomology.umn.edu/midge/VSMIVP Key/English/Syrphidae.htm"/>
    <hyperlink ref="F31" r:id="rId67" display="http://www.waterbugkey.vcsu.edu/php/familydetail.php?idnum=7&amp;show=1508&amp;fa=Athericidae&amp;o=Diptera&amp;ls=larvae"/>
    <hyperlink ref="F37" r:id="rId68" display="http://www.entomology.umn.edu/midge/VSMIVP Key/English/Empididae.htm"/>
    <hyperlink ref="F38" r:id="rId69" display="http://www.entomology.umn.edu/midge/VSMIVP Key/English/Psychodidae.htm"/>
    <hyperlink ref="F39" r:id="rId70" display="http://www.entomology.umn.edu/midge/VSMIVP Key/English/Ptychopteridae.htm"/>
    <hyperlink ref="F40" r:id="rId71" display="http://www.entomology.umn.edu/midge/VSMIVP Key/English/Simuliidae.htm"/>
    <hyperlink ref="F41" r:id="rId72" display="http://www.entomology.umn.edu/midge/VSMIVP Key/English/Stratiomyidae.htm"/>
    <hyperlink ref="F43" r:id="rId73" display="http://www.entomology.umn.edu/midge/VSMIVP Key/English/Tabanidae.htm"/>
    <hyperlink ref="F44" r:id="rId74" display="http://www.entomology.umn.edu/midge/VSMIVP Key/English/Tipulidae.htm"/>
    <hyperlink ref="J26" r:id="rId75" display="http://www.waterbugkey.vcsu.edu/php/orderdetails.php?idnum=4"/>
    <hyperlink ref="J27" r:id="rId76" display="http://www.waterbugkey.vcsu.edu/php/orderdetails.php?idnum=10"/>
    <hyperlink ref="J28" r:id="rId77" display="http://www.entomology.umn.edu/midge/VSMIVP Key/English/Neuroptera.htm"/>
    <hyperlink ref="J29" r:id="rId78" display="http://www.ndfreshwaterinverts.vcsu.edu/php/detail.php?idnum=22&amp;p=Arthropoda&amp;tn=Arachnida&amp;scl=Acarina"/>
    <hyperlink ref="J5" r:id="rId79" display="http://www.ndfreshwaterinverts.vcsu.edu/php/detail.php?idnum=22&amp;p=Arthropoda&amp;c=Malacostraca&amp;show=31&amp;o=Amphipoda&amp;ls=adult"/>
    <hyperlink ref="J4" r:id="rId80" display="http://www.science.marshall.edu/jonest/Crayfish web page/CrayfishHompage.htm"/>
    <hyperlink ref="J6" r:id="rId81" display="http://species.wikimedia.org/wiki/File:Dakuma.jpg"/>
    <hyperlink ref="J3" r:id="rId82" display="http://www.troutnut.com/hatch/70/Arthropod-Isopoda-Sowbugs"/>
    <hyperlink ref="J8" r:id="rId83" display="http://www.ndfreshwaterinverts.vcsu.edu/php/detail.php?idnum=21&amp;p=Annelida&amp;sc=Hirudinea&amp;show=35&amp;ls=adult"/>
    <hyperlink ref="J11" r:id="rId84" display="http://www.chebucto.ns.ca/ccn/info/Science/SWCS/ZOOBENTH/BENTHOS/xxv.html"/>
    <hyperlink ref="J9" r:id="rId85" display="http://www.stroudcenter.org/schuylkill/taxa/taxon33.htm"/>
    <hyperlink ref="J10" r:id="rId86" display="http://www.ndfreshwaterinverts.vcsu.edu/php/phylumdetails.php?idnum=24"/>
    <hyperlink ref="J13" r:id="rId87" display="http://www.bgsd.k12.wa.us/hml/jr_cam/macros/amc/flatworm.html"/>
    <hyperlink ref="J15" r:id="rId88" display="http://el.erdc.usace.army.mil/zebra/zmis/zmishelp4/corbiculidae.htm"/>
    <hyperlink ref="J16" r:id="rId89" display="http://el.erdc.usace.army.mil/zebra/zmis/zmishelp4/sphaeriidae.htm"/>
    <hyperlink ref="J17" r:id="rId90" display="http://el.erdc.usace.army.mil/mussels/freshwater.html"/>
    <hyperlink ref="J20" r:id="rId91" display="http://www.ndfreshwaterinverts.vcsu.edu/php/detail.php?idnum=23&amp;p=Mollusca&amp;c=&amp;fa=Hydrobiidae"/>
    <hyperlink ref="J23" r:id="rId92" display="http://www.glerl.noaa.gov/seagrant/GLWL/Benthos/Mollusca/Gastropods/Pleurocercidae.html"/>
    <hyperlink ref="J24" r:id="rId93" display="http://www.glerl.noaa.gov/seagrant/GLWL/Benthos/Mollusca/Gastropods/Viviparidae.html"/>
    <hyperlink ref="J19" r:id="rId94" display="http://www.ndfreshwaterinverts.vcsu.edu/php/detail.php?idnum=23&amp;p=Mollusca&amp;c=&amp;fa=Ancylidae"/>
    <hyperlink ref="J22" r:id="rId95" display="http://www.ndfreshwaterinverts.vcsu.edu/php/detail.php?idnum=23&amp;p=Mollusca&amp;c=&amp;fa=Planorbidae"/>
    <hyperlink ref="J21" r:id="rId96" display="http://www.ndfreshwaterinverts.vcsu.edu/php/detail.php?idnum=23&amp;p=Mollusca&amp;c=&amp;fa=Physidae"/>
    <hyperlink ref="B44" r:id="rId97" display="http://www.dep.wv.gov/sos "/>
  </hyperlinks>
  <printOptions/>
  <pageMargins left="0.7" right="0.7" top="0.75" bottom="0.75" header="0.3" footer="0.3"/>
  <pageSetup horizontalDpi="1200" verticalDpi="1200" orientation="portrait" r:id="rId100"/>
  <legacy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TimC</dc:creator>
  <cp:keywords/>
  <dc:description/>
  <cp:lastModifiedBy>tcraddock</cp:lastModifiedBy>
  <cp:lastPrinted>2010-01-29T17:37:22Z</cp:lastPrinted>
  <dcterms:created xsi:type="dcterms:W3CDTF">2009-12-03T22:41:24Z</dcterms:created>
  <dcterms:modified xsi:type="dcterms:W3CDTF">2012-08-31T18:49:08Z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Craddock, Tim</vt:lpwstr>
  </property>
  <property fmtid="{D5CDD505-2E9C-101B-9397-08002B2CF9AE}" pid="5" name="display_urn:schemas-microsoft-com:office:office#Author">
    <vt:lpwstr>Craddock, Tim</vt:lpwstr>
  </property>
</Properties>
</file>